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01 - SO01 - nová budova" sheetId="2" r:id="rId2"/>
    <sheet name="SO02 - SO02 - stará budova" sheetId="3" r:id="rId3"/>
    <sheet name="EL-01 - Uzemnění a jímací..." sheetId="4" r:id="rId4"/>
    <sheet name="EL-02 - Připojení VZT jed..." sheetId="5" r:id="rId5"/>
    <sheet name="EL-03 - VRN - Vedlejší ro..." sheetId="6" r:id="rId6"/>
    <sheet name="EL-04 - Nová svítidla a v..." sheetId="7" r:id="rId7"/>
    <sheet name="EL-05 - Přemístění zvonko..." sheetId="8" r:id="rId8"/>
    <sheet name="VZT - Vzduchotechnika" sheetId="9" r:id="rId9"/>
    <sheet name="VRN - Vedlejší rozpočtové...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'SO01 - SO01 - nová budova'!$C$141:$K$1069</definedName>
    <definedName name="_xlnm.Print_Area" localSheetId="1">'SO01 - SO01 - nová budova'!$C$4:$J$76,'SO01 - SO01 - nová budova'!$C$82:$J$123,'SO01 - SO01 - nová budova'!$C$129:$J$1069</definedName>
    <definedName name="_xlnm.Print_Titles" localSheetId="1">'SO01 - SO01 - nová budova'!$141:$141</definedName>
    <definedName name="_xlnm._FilterDatabase" localSheetId="2" hidden="1">'SO02 - SO02 - stará budova'!$C$142:$K$1159</definedName>
    <definedName name="_xlnm.Print_Area" localSheetId="2">'SO02 - SO02 - stará budova'!$C$4:$J$76,'SO02 - SO02 - stará budova'!$C$82:$J$124,'SO02 - SO02 - stará budova'!$C$130:$J$1159</definedName>
    <definedName name="_xlnm.Print_Titles" localSheetId="2">'SO02 - SO02 - stará budova'!$142:$142</definedName>
    <definedName name="_xlnm._FilterDatabase" localSheetId="3" hidden="1">'EL-01 - Uzemnění a jímací...'!$C$117:$K$160</definedName>
    <definedName name="_xlnm.Print_Area" localSheetId="3">'EL-01 - Uzemnění a jímací...'!$C$4:$J$76,'EL-01 - Uzemnění a jímací...'!$C$82:$J$99,'EL-01 - Uzemnění a jímací...'!$C$105:$J$160</definedName>
    <definedName name="_xlnm.Print_Titles" localSheetId="3">'EL-01 - Uzemnění a jímací...'!$117:$117</definedName>
    <definedName name="_xlnm._FilterDatabase" localSheetId="4" hidden="1">'EL-02 - Připojení VZT jed...'!$C$119:$K$132</definedName>
    <definedName name="_xlnm.Print_Area" localSheetId="4">'EL-02 - Připojení VZT jed...'!$C$4:$J$76,'EL-02 - Připojení VZT jed...'!$C$82:$J$101,'EL-02 - Připojení VZT jed...'!$C$107:$J$132</definedName>
    <definedName name="_xlnm.Print_Titles" localSheetId="4">'EL-02 - Připojení VZT jed...'!$119:$119</definedName>
    <definedName name="_xlnm._FilterDatabase" localSheetId="5" hidden="1">'EL-03 - VRN - Vedlejší ro...'!$C$117:$K$125</definedName>
    <definedName name="_xlnm.Print_Area" localSheetId="5">'EL-03 - VRN - Vedlejší ro...'!$C$4:$J$76,'EL-03 - VRN - Vedlejší ro...'!$C$82:$J$99,'EL-03 - VRN - Vedlejší ro...'!$C$105:$J$125</definedName>
    <definedName name="_xlnm.Print_Titles" localSheetId="5">'EL-03 - VRN - Vedlejší ro...'!$117:$117</definedName>
    <definedName name="_xlnm._FilterDatabase" localSheetId="6" hidden="1">'EL-04 - Nová svítidla a v...'!$C$117:$K$130</definedName>
    <definedName name="_xlnm.Print_Area" localSheetId="6">'EL-04 - Nová svítidla a v...'!$C$4:$J$76,'EL-04 - Nová svítidla a v...'!$C$82:$J$99,'EL-04 - Nová svítidla a v...'!$C$105:$J$130</definedName>
    <definedName name="_xlnm.Print_Titles" localSheetId="6">'EL-04 - Nová svítidla a v...'!$117:$117</definedName>
    <definedName name="_xlnm._FilterDatabase" localSheetId="7" hidden="1">'EL-05 - Přemístění zvonko...'!$C$117:$K$126</definedName>
    <definedName name="_xlnm.Print_Area" localSheetId="7">'EL-05 - Přemístění zvonko...'!$C$4:$J$76,'EL-05 - Přemístění zvonko...'!$C$82:$J$99,'EL-05 - Přemístění zvonko...'!$C$105:$J$126</definedName>
    <definedName name="_xlnm.Print_Titles" localSheetId="7">'EL-05 - Přemístění zvonko...'!$117:$117</definedName>
    <definedName name="_xlnm._FilterDatabase" localSheetId="8" hidden="1">'VZT - Vzduchotechnika'!$C$120:$K$136</definedName>
    <definedName name="_xlnm.Print_Area" localSheetId="8">'VZT - Vzduchotechnika'!$C$4:$J$76,'VZT - Vzduchotechnika'!$C$82:$J$102,'VZT - Vzduchotechnika'!$C$108:$J$136</definedName>
    <definedName name="_xlnm.Print_Titles" localSheetId="8">'VZT - Vzduchotechnika'!$120:$120</definedName>
    <definedName name="_xlnm._FilterDatabase" localSheetId="9" hidden="1">'VRN - Vedlejší rozpočtové...'!$C$118:$K$126</definedName>
    <definedName name="_xlnm.Print_Area" localSheetId="9">'VRN - Vedlejší rozpočtové...'!$C$4:$J$76,'VRN - Vedlejší rozpočtové...'!$C$82:$J$100,'VRN - Vedlejší rozpočtové...'!$C$106:$J$126</definedName>
    <definedName name="_xlnm.Print_Titles" localSheetId="9">'VRN - Vedlejší rozpočtové...'!$118:$118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85"/>
  <c i="9" r="J37"/>
  <c r="J36"/>
  <c i="1" r="AY102"/>
  <c i="9" r="J35"/>
  <c i="1" r="AX102"/>
  <c i="9" r="BI136"/>
  <c r="BH136"/>
  <c r="BG136"/>
  <c r="BF136"/>
  <c r="T136"/>
  <c r="T135"/>
  <c r="T134"/>
  <c r="R136"/>
  <c r="R135"/>
  <c r="R134"/>
  <c r="P136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89"/>
  <c r="E7"/>
  <c r="E111"/>
  <c i="8" r="J37"/>
  <c r="J36"/>
  <c i="1" r="AY101"/>
  <c i="8" r="J35"/>
  <c i="1" r="AX101"/>
  <c i="8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7" r="J37"/>
  <c r="J36"/>
  <c i="1" r="AY100"/>
  <c i="7" r="J35"/>
  <c i="1" r="AX100"/>
  <c i="7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6" r="J37"/>
  <c r="J36"/>
  <c i="1" r="AY99"/>
  <c i="6" r="J35"/>
  <c i="1" r="AX99"/>
  <c i="6"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5" r="J37"/>
  <c r="J36"/>
  <c i="1" r="AY98"/>
  <c i="5" r="J35"/>
  <c i="1" r="AX98"/>
  <c i="5"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4" r="J37"/>
  <c r="J36"/>
  <c i="1" r="AY97"/>
  <c i="4" r="J35"/>
  <c i="1" r="AX97"/>
  <c i="4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3" r="J37"/>
  <c r="J36"/>
  <c i="1" r="AY96"/>
  <c i="3" r="J35"/>
  <c i="1" r="AX96"/>
  <c i="3" r="BI1157"/>
  <c r="BH1157"/>
  <c r="BG1157"/>
  <c r="BF1157"/>
  <c r="T1157"/>
  <c r="T1156"/>
  <c r="R1157"/>
  <c r="R1156"/>
  <c r="P1157"/>
  <c r="P1156"/>
  <c r="BI1155"/>
  <c r="BH1155"/>
  <c r="BG1155"/>
  <c r="BF1155"/>
  <c r="T1155"/>
  <c r="T1154"/>
  <c r="T1153"/>
  <c r="R1155"/>
  <c r="R1154"/>
  <c r="R1153"/>
  <c r="P1155"/>
  <c r="P1154"/>
  <c r="P1153"/>
  <c r="BI1152"/>
  <c r="BH1152"/>
  <c r="BG1152"/>
  <c r="BF1152"/>
  <c r="T1152"/>
  <c r="R1152"/>
  <c r="P1152"/>
  <c r="BI1151"/>
  <c r="BH1151"/>
  <c r="BG1151"/>
  <c r="BF1151"/>
  <c r="T1151"/>
  <c r="R1151"/>
  <c r="P1151"/>
  <c r="BI1144"/>
  <c r="BH1144"/>
  <c r="BG1144"/>
  <c r="BF1144"/>
  <c r="T1144"/>
  <c r="R1144"/>
  <c r="P1144"/>
  <c r="BI1142"/>
  <c r="BH1142"/>
  <c r="BG1142"/>
  <c r="BF1142"/>
  <c r="T1142"/>
  <c r="R1142"/>
  <c r="P1142"/>
  <c r="BI1134"/>
  <c r="BH1134"/>
  <c r="BG1134"/>
  <c r="BF1134"/>
  <c r="T1134"/>
  <c r="R1134"/>
  <c r="P1134"/>
  <c r="BI1127"/>
  <c r="BH1127"/>
  <c r="BG1127"/>
  <c r="BF1127"/>
  <c r="T1127"/>
  <c r="R1127"/>
  <c r="P1127"/>
  <c r="BI1126"/>
  <c r="BH1126"/>
  <c r="BG1126"/>
  <c r="BF1126"/>
  <c r="T1126"/>
  <c r="R1126"/>
  <c r="P1126"/>
  <c r="BI1124"/>
  <c r="BH1124"/>
  <c r="BG1124"/>
  <c r="BF1124"/>
  <c r="T1124"/>
  <c r="R1124"/>
  <c r="P1124"/>
  <c r="BI1123"/>
  <c r="BH1123"/>
  <c r="BG1123"/>
  <c r="BF1123"/>
  <c r="T1123"/>
  <c r="R1123"/>
  <c r="P1123"/>
  <c r="BI1121"/>
  <c r="BH1121"/>
  <c r="BG1121"/>
  <c r="BF1121"/>
  <c r="T1121"/>
  <c r="R1121"/>
  <c r="P1121"/>
  <c r="BI1119"/>
  <c r="BH1119"/>
  <c r="BG1119"/>
  <c r="BF1119"/>
  <c r="T1119"/>
  <c r="R1119"/>
  <c r="P1119"/>
  <c r="BI1113"/>
  <c r="BH1113"/>
  <c r="BG1113"/>
  <c r="BF1113"/>
  <c r="T1113"/>
  <c r="R1113"/>
  <c r="P1113"/>
  <c r="BI1107"/>
  <c r="BH1107"/>
  <c r="BG1107"/>
  <c r="BF1107"/>
  <c r="T1107"/>
  <c r="R1107"/>
  <c r="P1107"/>
  <c r="BI1095"/>
  <c r="BH1095"/>
  <c r="BG1095"/>
  <c r="BF1095"/>
  <c r="T1095"/>
  <c r="R1095"/>
  <c r="P1095"/>
  <c r="BI1083"/>
  <c r="BH1083"/>
  <c r="BG1083"/>
  <c r="BF1083"/>
  <c r="T1083"/>
  <c r="R1083"/>
  <c r="P1083"/>
  <c r="BI1075"/>
  <c r="BH1075"/>
  <c r="BG1075"/>
  <c r="BF1075"/>
  <c r="T1075"/>
  <c r="R1075"/>
  <c r="P1075"/>
  <c r="BI1067"/>
  <c r="BH1067"/>
  <c r="BG1067"/>
  <c r="BF1067"/>
  <c r="T1067"/>
  <c r="R1067"/>
  <c r="P1067"/>
  <c r="BI1061"/>
  <c r="BH1061"/>
  <c r="BG1061"/>
  <c r="BF1061"/>
  <c r="T1061"/>
  <c r="R1061"/>
  <c r="P1061"/>
  <c r="BI1055"/>
  <c r="BH1055"/>
  <c r="BG1055"/>
  <c r="BF1055"/>
  <c r="T1055"/>
  <c r="R1055"/>
  <c r="P1055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03"/>
  <c r="BH1003"/>
  <c r="BG1003"/>
  <c r="BF1003"/>
  <c r="T1003"/>
  <c r="R1003"/>
  <c r="P1003"/>
  <c r="BI996"/>
  <c r="BH996"/>
  <c r="BG996"/>
  <c r="BF996"/>
  <c r="T996"/>
  <c r="R996"/>
  <c r="P996"/>
  <c r="BI991"/>
  <c r="BH991"/>
  <c r="BG991"/>
  <c r="BF991"/>
  <c r="T991"/>
  <c r="R991"/>
  <c r="P991"/>
  <c r="BI989"/>
  <c r="BH989"/>
  <c r="BG989"/>
  <c r="BF989"/>
  <c r="T989"/>
  <c r="R989"/>
  <c r="P989"/>
  <c r="BI988"/>
  <c r="BH988"/>
  <c r="BG988"/>
  <c r="BF988"/>
  <c r="T988"/>
  <c r="R988"/>
  <c r="P988"/>
  <c r="BI986"/>
  <c r="BH986"/>
  <c r="BG986"/>
  <c r="BF986"/>
  <c r="T986"/>
  <c r="R986"/>
  <c r="P986"/>
  <c r="BI985"/>
  <c r="BH985"/>
  <c r="BG985"/>
  <c r="BF985"/>
  <c r="T985"/>
  <c r="R985"/>
  <c r="P985"/>
  <c r="BI983"/>
  <c r="BH983"/>
  <c r="BG983"/>
  <c r="BF983"/>
  <c r="T983"/>
  <c r="R983"/>
  <c r="P983"/>
  <c r="BI971"/>
  <c r="BH971"/>
  <c r="BG971"/>
  <c r="BF971"/>
  <c r="T971"/>
  <c r="R971"/>
  <c r="P971"/>
  <c r="BI959"/>
  <c r="BH959"/>
  <c r="BG959"/>
  <c r="BF959"/>
  <c r="T959"/>
  <c r="R959"/>
  <c r="P959"/>
  <c r="BI956"/>
  <c r="BH956"/>
  <c r="BG956"/>
  <c r="BF956"/>
  <c r="T956"/>
  <c r="R956"/>
  <c r="P956"/>
  <c r="BI952"/>
  <c r="BH952"/>
  <c r="BG952"/>
  <c r="BF952"/>
  <c r="T952"/>
  <c r="R952"/>
  <c r="P952"/>
  <c r="BI949"/>
  <c r="BH949"/>
  <c r="BG949"/>
  <c r="BF949"/>
  <c r="T949"/>
  <c r="R949"/>
  <c r="P949"/>
  <c r="BI946"/>
  <c r="BH946"/>
  <c r="BG946"/>
  <c r="BF946"/>
  <c r="T946"/>
  <c r="R946"/>
  <c r="P946"/>
  <c r="BI930"/>
  <c r="BH930"/>
  <c r="BG930"/>
  <c r="BF930"/>
  <c r="T930"/>
  <c r="R930"/>
  <c r="P930"/>
  <c r="BI927"/>
  <c r="BH927"/>
  <c r="BG927"/>
  <c r="BF927"/>
  <c r="T927"/>
  <c r="R927"/>
  <c r="P927"/>
  <c r="BI924"/>
  <c r="BH924"/>
  <c r="BG924"/>
  <c r="BF924"/>
  <c r="T924"/>
  <c r="R924"/>
  <c r="P924"/>
  <c r="BI918"/>
  <c r="BH918"/>
  <c r="BG918"/>
  <c r="BF918"/>
  <c r="T918"/>
  <c r="R918"/>
  <c r="P918"/>
  <c r="BI912"/>
  <c r="BH912"/>
  <c r="BG912"/>
  <c r="BF912"/>
  <c r="T912"/>
  <c r="R912"/>
  <c r="P912"/>
  <c r="BI911"/>
  <c r="BH911"/>
  <c r="BG911"/>
  <c r="BF911"/>
  <c r="T911"/>
  <c r="R911"/>
  <c r="P911"/>
  <c r="BI904"/>
  <c r="BH904"/>
  <c r="BG904"/>
  <c r="BF904"/>
  <c r="T904"/>
  <c r="R904"/>
  <c r="P904"/>
  <c r="BI892"/>
  <c r="BH892"/>
  <c r="BG892"/>
  <c r="BF892"/>
  <c r="T892"/>
  <c r="R892"/>
  <c r="P892"/>
  <c r="BI886"/>
  <c r="BH886"/>
  <c r="BG886"/>
  <c r="BF886"/>
  <c r="T886"/>
  <c r="R886"/>
  <c r="P886"/>
  <c r="BI880"/>
  <c r="BH880"/>
  <c r="BG880"/>
  <c r="BF880"/>
  <c r="T880"/>
  <c r="R880"/>
  <c r="P880"/>
  <c r="BI877"/>
  <c r="BH877"/>
  <c r="BG877"/>
  <c r="BF877"/>
  <c r="T877"/>
  <c r="R877"/>
  <c r="P877"/>
  <c r="BI867"/>
  <c r="BH867"/>
  <c r="BG867"/>
  <c r="BF867"/>
  <c r="T867"/>
  <c r="R867"/>
  <c r="P867"/>
  <c r="BI860"/>
  <c r="BH860"/>
  <c r="BG860"/>
  <c r="BF860"/>
  <c r="T860"/>
  <c r="R860"/>
  <c r="P860"/>
  <c r="BI854"/>
  <c r="BH854"/>
  <c r="BG854"/>
  <c r="BF854"/>
  <c r="T854"/>
  <c r="R854"/>
  <c r="P854"/>
  <c r="BI847"/>
  <c r="BH847"/>
  <c r="BG847"/>
  <c r="BF847"/>
  <c r="T847"/>
  <c r="R847"/>
  <c r="P847"/>
  <c r="BI845"/>
  <c r="BH845"/>
  <c r="BG845"/>
  <c r="BF845"/>
  <c r="T845"/>
  <c r="R845"/>
  <c r="P845"/>
  <c r="BI842"/>
  <c r="BH842"/>
  <c r="BG842"/>
  <c r="BF842"/>
  <c r="T842"/>
  <c r="R842"/>
  <c r="P842"/>
  <c r="BI841"/>
  <c r="BH841"/>
  <c r="BG841"/>
  <c r="BF841"/>
  <c r="T841"/>
  <c r="R841"/>
  <c r="P841"/>
  <c r="BI835"/>
  <c r="BH835"/>
  <c r="BG835"/>
  <c r="BF835"/>
  <c r="T835"/>
  <c r="R835"/>
  <c r="P835"/>
  <c r="BI832"/>
  <c r="BH832"/>
  <c r="BG832"/>
  <c r="BF832"/>
  <c r="T832"/>
  <c r="R832"/>
  <c r="P832"/>
  <c r="BI825"/>
  <c r="BH825"/>
  <c r="BG825"/>
  <c r="BF825"/>
  <c r="T825"/>
  <c r="R825"/>
  <c r="P825"/>
  <c r="BI818"/>
  <c r="BH818"/>
  <c r="BG818"/>
  <c r="BF818"/>
  <c r="T818"/>
  <c r="R818"/>
  <c r="P818"/>
  <c r="BI816"/>
  <c r="BH816"/>
  <c r="BG816"/>
  <c r="BF816"/>
  <c r="T816"/>
  <c r="R816"/>
  <c r="P816"/>
  <c r="BI806"/>
  <c r="BH806"/>
  <c r="BG806"/>
  <c r="BF806"/>
  <c r="T806"/>
  <c r="R806"/>
  <c r="P806"/>
  <c r="BI799"/>
  <c r="BH799"/>
  <c r="BG799"/>
  <c r="BF799"/>
  <c r="T799"/>
  <c r="R799"/>
  <c r="P799"/>
  <c r="BI797"/>
  <c r="BH797"/>
  <c r="BG797"/>
  <c r="BF797"/>
  <c r="T797"/>
  <c r="R797"/>
  <c r="P797"/>
  <c r="BI789"/>
  <c r="BH789"/>
  <c r="BG789"/>
  <c r="BF789"/>
  <c r="T789"/>
  <c r="R789"/>
  <c r="P789"/>
  <c r="BI787"/>
  <c r="BH787"/>
  <c r="BG787"/>
  <c r="BF787"/>
  <c r="T787"/>
  <c r="R787"/>
  <c r="P787"/>
  <c r="BI784"/>
  <c r="BH784"/>
  <c r="BG784"/>
  <c r="BF784"/>
  <c r="T784"/>
  <c r="R784"/>
  <c r="P784"/>
  <c r="BI783"/>
  <c r="BH783"/>
  <c r="BG783"/>
  <c r="BF783"/>
  <c r="T783"/>
  <c r="R783"/>
  <c r="P783"/>
  <c r="BI780"/>
  <c r="BH780"/>
  <c r="BG780"/>
  <c r="BF780"/>
  <c r="T780"/>
  <c r="R780"/>
  <c r="P780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8"/>
  <c r="BH768"/>
  <c r="BG768"/>
  <c r="BF768"/>
  <c r="T768"/>
  <c r="R768"/>
  <c r="P76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10"/>
  <c r="BH710"/>
  <c r="BG710"/>
  <c r="BF710"/>
  <c r="T710"/>
  <c r="R710"/>
  <c r="P710"/>
  <c r="BI708"/>
  <c r="BH708"/>
  <c r="BG708"/>
  <c r="BF708"/>
  <c r="T708"/>
  <c r="R708"/>
  <c r="P708"/>
  <c r="BI701"/>
  <c r="BH701"/>
  <c r="BG701"/>
  <c r="BF701"/>
  <c r="T701"/>
  <c r="R701"/>
  <c r="P701"/>
  <c r="BI699"/>
  <c r="BH699"/>
  <c r="BG699"/>
  <c r="BF699"/>
  <c r="T699"/>
  <c r="R699"/>
  <c r="P699"/>
  <c r="BI694"/>
  <c r="BH694"/>
  <c r="BG694"/>
  <c r="BF694"/>
  <c r="T694"/>
  <c r="R694"/>
  <c r="P694"/>
  <c r="BI688"/>
  <c r="BH688"/>
  <c r="BG688"/>
  <c r="BF688"/>
  <c r="T688"/>
  <c r="R688"/>
  <c r="P688"/>
  <c r="BI683"/>
  <c r="BH683"/>
  <c r="BG683"/>
  <c r="BF683"/>
  <c r="T683"/>
  <c r="R683"/>
  <c r="P683"/>
  <c r="BI677"/>
  <c r="BH677"/>
  <c r="BG677"/>
  <c r="BF677"/>
  <c r="T677"/>
  <c r="R677"/>
  <c r="P677"/>
  <c r="BI674"/>
  <c r="BH674"/>
  <c r="BG674"/>
  <c r="BF674"/>
  <c r="T674"/>
  <c r="T673"/>
  <c r="R674"/>
  <c r="R673"/>
  <c r="P674"/>
  <c r="P673"/>
  <c r="BI672"/>
  <c r="BH672"/>
  <c r="BG672"/>
  <c r="BF672"/>
  <c r="T672"/>
  <c r="R672"/>
  <c r="P672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6"/>
  <c r="BH666"/>
  <c r="BG666"/>
  <c r="BF666"/>
  <c r="T666"/>
  <c r="R666"/>
  <c r="P666"/>
  <c r="BI650"/>
  <c r="BH650"/>
  <c r="BG650"/>
  <c r="BF650"/>
  <c r="T650"/>
  <c r="R650"/>
  <c r="P650"/>
  <c r="BI647"/>
  <c r="BH647"/>
  <c r="BG647"/>
  <c r="BF647"/>
  <c r="T647"/>
  <c r="R647"/>
  <c r="P647"/>
  <c r="BI636"/>
  <c r="BH636"/>
  <c r="BG636"/>
  <c r="BF636"/>
  <c r="T636"/>
  <c r="R636"/>
  <c r="P636"/>
  <c r="BI633"/>
  <c r="BH633"/>
  <c r="BG633"/>
  <c r="BF633"/>
  <c r="T633"/>
  <c r="R633"/>
  <c r="P633"/>
  <c r="BI628"/>
  <c r="BH628"/>
  <c r="BG628"/>
  <c r="BF628"/>
  <c r="T628"/>
  <c r="R628"/>
  <c r="P628"/>
  <c r="BI626"/>
  <c r="BH626"/>
  <c r="BG626"/>
  <c r="BF626"/>
  <c r="T626"/>
  <c r="R626"/>
  <c r="P626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5"/>
  <c r="BH605"/>
  <c r="BG605"/>
  <c r="BF605"/>
  <c r="T605"/>
  <c r="R605"/>
  <c r="P605"/>
  <c r="BI600"/>
  <c r="BH600"/>
  <c r="BG600"/>
  <c r="BF600"/>
  <c r="T600"/>
  <c r="R600"/>
  <c r="P600"/>
  <c r="BI594"/>
  <c r="BH594"/>
  <c r="BG594"/>
  <c r="BF594"/>
  <c r="T594"/>
  <c r="R594"/>
  <c r="P594"/>
  <c r="BI576"/>
  <c r="BH576"/>
  <c r="BG576"/>
  <c r="BF576"/>
  <c r="T576"/>
  <c r="R576"/>
  <c r="P576"/>
  <c r="BI575"/>
  <c r="BH575"/>
  <c r="BG575"/>
  <c r="BF575"/>
  <c r="T575"/>
  <c r="R575"/>
  <c r="P575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69"/>
  <c r="BH569"/>
  <c r="BG569"/>
  <c r="BF569"/>
  <c r="T569"/>
  <c r="R569"/>
  <c r="P569"/>
  <c r="BI563"/>
  <c r="BH563"/>
  <c r="BG563"/>
  <c r="BF563"/>
  <c r="T563"/>
  <c r="R563"/>
  <c r="P563"/>
  <c r="BI561"/>
  <c r="BH561"/>
  <c r="BG561"/>
  <c r="BF561"/>
  <c r="T561"/>
  <c r="T560"/>
  <c r="R561"/>
  <c r="R560"/>
  <c r="P561"/>
  <c r="P560"/>
  <c r="BI557"/>
  <c r="BH557"/>
  <c r="BG557"/>
  <c r="BF557"/>
  <c r="T557"/>
  <c r="R557"/>
  <c r="P557"/>
  <c r="BI554"/>
  <c r="BH554"/>
  <c r="BG554"/>
  <c r="BF554"/>
  <c r="T554"/>
  <c r="R554"/>
  <c r="P554"/>
  <c r="BI549"/>
  <c r="BH549"/>
  <c r="BG549"/>
  <c r="BF549"/>
  <c r="T549"/>
  <c r="R549"/>
  <c r="P549"/>
  <c r="BI544"/>
  <c r="BH544"/>
  <c r="BG544"/>
  <c r="BF544"/>
  <c r="T544"/>
  <c r="R544"/>
  <c r="P544"/>
  <c r="BI538"/>
  <c r="BH538"/>
  <c r="BG538"/>
  <c r="BF538"/>
  <c r="T538"/>
  <c r="R538"/>
  <c r="P538"/>
  <c r="BI534"/>
  <c r="BH534"/>
  <c r="BG534"/>
  <c r="BF534"/>
  <c r="T534"/>
  <c r="R534"/>
  <c r="P534"/>
  <c r="BI524"/>
  <c r="BH524"/>
  <c r="BG524"/>
  <c r="BF524"/>
  <c r="T524"/>
  <c r="R524"/>
  <c r="P524"/>
  <c r="BI510"/>
  <c r="BH510"/>
  <c r="BG510"/>
  <c r="BF510"/>
  <c r="T510"/>
  <c r="R510"/>
  <c r="P510"/>
  <c r="BI487"/>
  <c r="BH487"/>
  <c r="BG487"/>
  <c r="BF487"/>
  <c r="T487"/>
  <c r="R487"/>
  <c r="P487"/>
  <c r="BI477"/>
  <c r="BH477"/>
  <c r="BG477"/>
  <c r="BF477"/>
  <c r="T477"/>
  <c r="R477"/>
  <c r="P477"/>
  <c r="BI461"/>
  <c r="BH461"/>
  <c r="BG461"/>
  <c r="BF461"/>
  <c r="T461"/>
  <c r="R461"/>
  <c r="P461"/>
  <c r="BI456"/>
  <c r="BH456"/>
  <c r="BG456"/>
  <c r="BF456"/>
  <c r="T456"/>
  <c r="R456"/>
  <c r="P456"/>
  <c r="BI450"/>
  <c r="BH450"/>
  <c r="BG450"/>
  <c r="BF450"/>
  <c r="T450"/>
  <c r="R450"/>
  <c r="P450"/>
  <c r="BI429"/>
  <c r="BH429"/>
  <c r="BG429"/>
  <c r="BF429"/>
  <c r="T429"/>
  <c r="R429"/>
  <c r="P429"/>
  <c r="BI420"/>
  <c r="BH420"/>
  <c r="BG420"/>
  <c r="BF420"/>
  <c r="T420"/>
  <c r="R420"/>
  <c r="P420"/>
  <c r="BI419"/>
  <c r="BH419"/>
  <c r="BG419"/>
  <c r="BF419"/>
  <c r="T419"/>
  <c r="R419"/>
  <c r="P419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19"/>
  <c r="BH319"/>
  <c r="BG319"/>
  <c r="BF319"/>
  <c r="T319"/>
  <c r="R319"/>
  <c r="P319"/>
  <c r="BI317"/>
  <c r="BH317"/>
  <c r="BG317"/>
  <c r="BF317"/>
  <c r="T317"/>
  <c r="R317"/>
  <c r="P317"/>
  <c r="BI308"/>
  <c r="BH308"/>
  <c r="BG308"/>
  <c r="BF308"/>
  <c r="T308"/>
  <c r="R308"/>
  <c r="P308"/>
  <c r="BI306"/>
  <c r="BH306"/>
  <c r="BG306"/>
  <c r="BF306"/>
  <c r="T306"/>
  <c r="R306"/>
  <c r="P306"/>
  <c r="BI296"/>
  <c r="BH296"/>
  <c r="BG296"/>
  <c r="BF296"/>
  <c r="T296"/>
  <c r="R296"/>
  <c r="P296"/>
  <c r="BI290"/>
  <c r="BH290"/>
  <c r="BG290"/>
  <c r="BF290"/>
  <c r="T290"/>
  <c r="R290"/>
  <c r="P290"/>
  <c r="BI282"/>
  <c r="BH282"/>
  <c r="BG282"/>
  <c r="BF282"/>
  <c r="T282"/>
  <c r="R282"/>
  <c r="P282"/>
  <c r="BI274"/>
  <c r="BH274"/>
  <c r="BG274"/>
  <c r="BF274"/>
  <c r="T274"/>
  <c r="R274"/>
  <c r="P274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3"/>
  <c r="BH233"/>
  <c r="BG233"/>
  <c r="BF233"/>
  <c r="T233"/>
  <c r="R233"/>
  <c r="P233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0"/>
  <c r="BH180"/>
  <c r="BG180"/>
  <c r="BF180"/>
  <c r="T180"/>
  <c r="R180"/>
  <c r="P180"/>
  <c r="BI179"/>
  <c r="BH179"/>
  <c r="BG179"/>
  <c r="BF179"/>
  <c r="T179"/>
  <c r="R179"/>
  <c r="P179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1"/>
  <c r="BH151"/>
  <c r="BG151"/>
  <c r="BF151"/>
  <c r="T151"/>
  <c r="R151"/>
  <c r="P151"/>
  <c r="BI146"/>
  <c r="BH146"/>
  <c r="BG146"/>
  <c r="BF146"/>
  <c r="T146"/>
  <c r="R146"/>
  <c r="P146"/>
  <c r="J139"/>
  <c r="F139"/>
  <c r="F137"/>
  <c r="E135"/>
  <c r="J91"/>
  <c r="F91"/>
  <c r="F89"/>
  <c r="E87"/>
  <c r="J24"/>
  <c r="E24"/>
  <c r="J92"/>
  <c r="J23"/>
  <c r="J18"/>
  <c r="E18"/>
  <c r="F140"/>
  <c r="J17"/>
  <c r="J12"/>
  <c r="J89"/>
  <c r="E7"/>
  <c r="E133"/>
  <c i="2" r="J37"/>
  <c r="J36"/>
  <c i="1" r="AY95"/>
  <c i="2" r="J35"/>
  <c i="1" r="AX95"/>
  <c i="2" r="BI1069"/>
  <c r="BH1069"/>
  <c r="BG1069"/>
  <c r="BF1069"/>
  <c r="T1069"/>
  <c r="T1068"/>
  <c r="R1069"/>
  <c r="R1068"/>
  <c r="P1069"/>
  <c r="P1068"/>
  <c r="BI1067"/>
  <c r="BH1067"/>
  <c r="BG1067"/>
  <c r="BF1067"/>
  <c r="T1067"/>
  <c r="T1066"/>
  <c r="T1065"/>
  <c r="R1067"/>
  <c r="R1066"/>
  <c r="R1065"/>
  <c r="P1067"/>
  <c r="P1066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55"/>
  <c r="BH1055"/>
  <c r="BG1055"/>
  <c r="BF1055"/>
  <c r="T1055"/>
  <c r="R1055"/>
  <c r="P1055"/>
  <c r="BI1053"/>
  <c r="BH1053"/>
  <c r="BG1053"/>
  <c r="BF1053"/>
  <c r="T1053"/>
  <c r="R1053"/>
  <c r="P1053"/>
  <c r="BI1047"/>
  <c r="BH1047"/>
  <c r="BG1047"/>
  <c r="BF1047"/>
  <c r="T1047"/>
  <c r="R1047"/>
  <c r="P1047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0"/>
  <c r="BH1040"/>
  <c r="BG1040"/>
  <c r="BF1040"/>
  <c r="T1040"/>
  <c r="R1040"/>
  <c r="P1040"/>
  <c r="BI1030"/>
  <c r="BH1030"/>
  <c r="BG1030"/>
  <c r="BF1030"/>
  <c r="T1030"/>
  <c r="R1030"/>
  <c r="P1030"/>
  <c r="BI1020"/>
  <c r="BH1020"/>
  <c r="BG1020"/>
  <c r="BF1020"/>
  <c r="T1020"/>
  <c r="R1020"/>
  <c r="P1020"/>
  <c r="BI1014"/>
  <c r="BH1014"/>
  <c r="BG1014"/>
  <c r="BF1014"/>
  <c r="T1014"/>
  <c r="R1014"/>
  <c r="P1014"/>
  <c r="BI1008"/>
  <c r="BH1008"/>
  <c r="BG1008"/>
  <c r="BF1008"/>
  <c r="T1008"/>
  <c r="R1008"/>
  <c r="P1008"/>
  <c r="BI1005"/>
  <c r="BH1005"/>
  <c r="BG1005"/>
  <c r="BF1005"/>
  <c r="T1005"/>
  <c r="R1005"/>
  <c r="P1005"/>
  <c r="BI1002"/>
  <c r="BH1002"/>
  <c r="BG1002"/>
  <c r="BF1002"/>
  <c r="T1002"/>
  <c r="R1002"/>
  <c r="P1002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66"/>
  <c r="BH966"/>
  <c r="BG966"/>
  <c r="BF966"/>
  <c r="T966"/>
  <c r="R966"/>
  <c r="P966"/>
  <c r="BI956"/>
  <c r="BH956"/>
  <c r="BG956"/>
  <c r="BF956"/>
  <c r="T956"/>
  <c r="R956"/>
  <c r="P956"/>
  <c r="BI950"/>
  <c r="BH950"/>
  <c r="BG950"/>
  <c r="BF950"/>
  <c r="T950"/>
  <c r="R950"/>
  <c r="P950"/>
  <c r="BI948"/>
  <c r="BH948"/>
  <c r="BG948"/>
  <c r="BF948"/>
  <c r="T948"/>
  <c r="R948"/>
  <c r="P948"/>
  <c r="BI938"/>
  <c r="BH938"/>
  <c r="BG938"/>
  <c r="BF938"/>
  <c r="T938"/>
  <c r="R938"/>
  <c r="P938"/>
  <c r="BI928"/>
  <c r="BH928"/>
  <c r="BG928"/>
  <c r="BF928"/>
  <c r="T928"/>
  <c r="R928"/>
  <c r="P928"/>
  <c r="BI922"/>
  <c r="BH922"/>
  <c r="BG922"/>
  <c r="BF922"/>
  <c r="T922"/>
  <c r="R922"/>
  <c r="P922"/>
  <c r="BI919"/>
  <c r="BH919"/>
  <c r="BG919"/>
  <c r="BF919"/>
  <c r="T919"/>
  <c r="R919"/>
  <c r="P919"/>
  <c r="BI912"/>
  <c r="BH912"/>
  <c r="BG912"/>
  <c r="BF912"/>
  <c r="T912"/>
  <c r="R912"/>
  <c r="P912"/>
  <c r="BI903"/>
  <c r="BH903"/>
  <c r="BG903"/>
  <c r="BF903"/>
  <c r="T903"/>
  <c r="R903"/>
  <c r="P903"/>
  <c r="BI900"/>
  <c r="BH900"/>
  <c r="BG900"/>
  <c r="BF900"/>
  <c r="T900"/>
  <c r="R900"/>
  <c r="P900"/>
  <c r="BI890"/>
  <c r="BH890"/>
  <c r="BG890"/>
  <c r="BF890"/>
  <c r="T890"/>
  <c r="R890"/>
  <c r="P890"/>
  <c r="BI887"/>
  <c r="BH887"/>
  <c r="BG887"/>
  <c r="BF887"/>
  <c r="T887"/>
  <c r="R887"/>
  <c r="P887"/>
  <c r="BI884"/>
  <c r="BH884"/>
  <c r="BG884"/>
  <c r="BF884"/>
  <c r="T884"/>
  <c r="R884"/>
  <c r="P884"/>
  <c r="BI881"/>
  <c r="BH881"/>
  <c r="BG881"/>
  <c r="BF881"/>
  <c r="T881"/>
  <c r="R881"/>
  <c r="P881"/>
  <c r="BI871"/>
  <c r="BH871"/>
  <c r="BG871"/>
  <c r="BF871"/>
  <c r="T871"/>
  <c r="R871"/>
  <c r="P871"/>
  <c r="BI861"/>
  <c r="BH861"/>
  <c r="BG861"/>
  <c r="BF861"/>
  <c r="T861"/>
  <c r="R861"/>
  <c r="P861"/>
  <c r="BI860"/>
  <c r="BH860"/>
  <c r="BG860"/>
  <c r="BF860"/>
  <c r="T860"/>
  <c r="R860"/>
  <c r="P860"/>
  <c r="BI846"/>
  <c r="BH846"/>
  <c r="BG846"/>
  <c r="BF846"/>
  <c r="T846"/>
  <c r="R846"/>
  <c r="P846"/>
  <c r="BI840"/>
  <c r="BH840"/>
  <c r="BG840"/>
  <c r="BF840"/>
  <c r="T840"/>
  <c r="R840"/>
  <c r="P840"/>
  <c r="BI835"/>
  <c r="BH835"/>
  <c r="BG835"/>
  <c r="BF835"/>
  <c r="T835"/>
  <c r="R835"/>
  <c r="P835"/>
  <c r="BI825"/>
  <c r="BH825"/>
  <c r="BG825"/>
  <c r="BF825"/>
  <c r="T825"/>
  <c r="R825"/>
  <c r="P825"/>
  <c r="BI822"/>
  <c r="BH822"/>
  <c r="BG822"/>
  <c r="BF822"/>
  <c r="T822"/>
  <c r="R822"/>
  <c r="P822"/>
  <c r="BI815"/>
  <c r="BH815"/>
  <c r="BG815"/>
  <c r="BF815"/>
  <c r="T815"/>
  <c r="R815"/>
  <c r="P815"/>
  <c r="BI808"/>
  <c r="BH808"/>
  <c r="BG808"/>
  <c r="BF808"/>
  <c r="T808"/>
  <c r="R808"/>
  <c r="P808"/>
  <c r="BI798"/>
  <c r="BH798"/>
  <c r="BG798"/>
  <c r="BF798"/>
  <c r="T798"/>
  <c r="R798"/>
  <c r="P798"/>
  <c r="BI784"/>
  <c r="BH784"/>
  <c r="BG784"/>
  <c r="BF784"/>
  <c r="T784"/>
  <c r="R784"/>
  <c r="P784"/>
  <c r="BI782"/>
  <c r="BH782"/>
  <c r="BG782"/>
  <c r="BF782"/>
  <c r="T782"/>
  <c r="R782"/>
  <c r="P782"/>
  <c r="BI774"/>
  <c r="BH774"/>
  <c r="BG774"/>
  <c r="BF774"/>
  <c r="T774"/>
  <c r="R774"/>
  <c r="P774"/>
  <c r="BI760"/>
  <c r="BH760"/>
  <c r="BG760"/>
  <c r="BF760"/>
  <c r="T760"/>
  <c r="R760"/>
  <c r="P760"/>
  <c r="BI758"/>
  <c r="BH758"/>
  <c r="BG758"/>
  <c r="BF758"/>
  <c r="T758"/>
  <c r="R758"/>
  <c r="P758"/>
  <c r="BI744"/>
  <c r="BH744"/>
  <c r="BG744"/>
  <c r="BF744"/>
  <c r="T744"/>
  <c r="R744"/>
  <c r="P744"/>
  <c r="BI730"/>
  <c r="BH730"/>
  <c r="BG730"/>
  <c r="BF730"/>
  <c r="T730"/>
  <c r="R730"/>
  <c r="P730"/>
  <c r="BI728"/>
  <c r="BH728"/>
  <c r="BG728"/>
  <c r="BF728"/>
  <c r="T728"/>
  <c r="R728"/>
  <c r="P728"/>
  <c r="BI718"/>
  <c r="BH718"/>
  <c r="BG718"/>
  <c r="BF718"/>
  <c r="T718"/>
  <c r="R718"/>
  <c r="P718"/>
  <c r="BI716"/>
  <c r="BH716"/>
  <c r="BG716"/>
  <c r="BF716"/>
  <c r="T716"/>
  <c r="R716"/>
  <c r="P716"/>
  <c r="BI713"/>
  <c r="BH713"/>
  <c r="BG713"/>
  <c r="BF713"/>
  <c r="T713"/>
  <c r="R713"/>
  <c r="P713"/>
  <c r="BI711"/>
  <c r="BH711"/>
  <c r="BG711"/>
  <c r="BF711"/>
  <c r="T711"/>
  <c r="R711"/>
  <c r="P711"/>
  <c r="BI707"/>
  <c r="BH707"/>
  <c r="BG707"/>
  <c r="BF707"/>
  <c r="T707"/>
  <c r="R707"/>
  <c r="P707"/>
  <c r="BI701"/>
  <c r="BH701"/>
  <c r="BG701"/>
  <c r="BF701"/>
  <c r="T701"/>
  <c r="R701"/>
  <c r="P701"/>
  <c r="BI700"/>
  <c r="BH700"/>
  <c r="BG700"/>
  <c r="BF700"/>
  <c r="T700"/>
  <c r="R700"/>
  <c r="P700"/>
  <c r="BI696"/>
  <c r="BH696"/>
  <c r="BG696"/>
  <c r="BF696"/>
  <c r="T696"/>
  <c r="R696"/>
  <c r="P696"/>
  <c r="BI695"/>
  <c r="BH695"/>
  <c r="BG695"/>
  <c r="BF695"/>
  <c r="T695"/>
  <c r="R695"/>
  <c r="P695"/>
  <c r="BI689"/>
  <c r="BH689"/>
  <c r="BG689"/>
  <c r="BF689"/>
  <c r="T689"/>
  <c r="R689"/>
  <c r="P689"/>
  <c r="BI687"/>
  <c r="BH687"/>
  <c r="BG687"/>
  <c r="BF687"/>
  <c r="T687"/>
  <c r="T686"/>
  <c r="R687"/>
  <c r="R686"/>
  <c r="P687"/>
  <c r="P686"/>
  <c r="BI676"/>
  <c r="BH676"/>
  <c r="BG676"/>
  <c r="BF676"/>
  <c r="T676"/>
  <c r="T669"/>
  <c r="R676"/>
  <c r="R669"/>
  <c r="P676"/>
  <c r="P669"/>
  <c r="BI670"/>
  <c r="BH670"/>
  <c r="BG670"/>
  <c r="BF670"/>
  <c r="T670"/>
  <c r="R670"/>
  <c r="P670"/>
  <c r="BI668"/>
  <c r="BH668"/>
  <c r="BG668"/>
  <c r="BF668"/>
  <c r="T668"/>
  <c r="T667"/>
  <c r="R668"/>
  <c r="R667"/>
  <c r="P668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1"/>
  <c r="BH621"/>
  <c r="BG621"/>
  <c r="BF621"/>
  <c r="T621"/>
  <c r="R621"/>
  <c r="P621"/>
  <c r="BI619"/>
  <c r="BH619"/>
  <c r="BG619"/>
  <c r="BF619"/>
  <c r="T619"/>
  <c r="R619"/>
  <c r="P619"/>
  <c r="BI604"/>
  <c r="BH604"/>
  <c r="BG604"/>
  <c r="BF604"/>
  <c r="T604"/>
  <c r="R604"/>
  <c r="P604"/>
  <c r="BI601"/>
  <c r="BH601"/>
  <c r="BG601"/>
  <c r="BF601"/>
  <c r="T601"/>
  <c r="T600"/>
  <c r="R601"/>
  <c r="R600"/>
  <c r="P601"/>
  <c r="P600"/>
  <c r="BI599"/>
  <c r="BH599"/>
  <c r="BG599"/>
  <c r="BF599"/>
  <c r="T599"/>
  <c r="R599"/>
  <c r="P599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84"/>
  <c r="BH584"/>
  <c r="BG584"/>
  <c r="BF584"/>
  <c r="T584"/>
  <c r="R584"/>
  <c r="P584"/>
  <c r="BI583"/>
  <c r="BH583"/>
  <c r="BG583"/>
  <c r="BF583"/>
  <c r="T583"/>
  <c r="R583"/>
  <c r="P583"/>
  <c r="BI574"/>
  <c r="BH574"/>
  <c r="BG574"/>
  <c r="BF574"/>
  <c r="T574"/>
  <c r="R574"/>
  <c r="P574"/>
  <c r="BI571"/>
  <c r="BH571"/>
  <c r="BG571"/>
  <c r="BF571"/>
  <c r="T571"/>
  <c r="R571"/>
  <c r="P571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52"/>
  <c r="BH552"/>
  <c r="BG552"/>
  <c r="BF552"/>
  <c r="T552"/>
  <c r="R552"/>
  <c r="P552"/>
  <c r="BI548"/>
  <c r="BH548"/>
  <c r="BG548"/>
  <c r="BF548"/>
  <c r="T548"/>
  <c r="R548"/>
  <c r="P548"/>
  <c r="BI542"/>
  <c r="BH542"/>
  <c r="BG542"/>
  <c r="BF542"/>
  <c r="T542"/>
  <c r="R542"/>
  <c r="P542"/>
  <c r="BI541"/>
  <c r="BH541"/>
  <c r="BG541"/>
  <c r="BF541"/>
  <c r="T541"/>
  <c r="R541"/>
  <c r="P541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5"/>
  <c r="BH535"/>
  <c r="BG535"/>
  <c r="BF535"/>
  <c r="T535"/>
  <c r="R535"/>
  <c r="P535"/>
  <c r="BI525"/>
  <c r="BH525"/>
  <c r="BG525"/>
  <c r="BF525"/>
  <c r="T525"/>
  <c r="R525"/>
  <c r="P525"/>
  <c r="BI523"/>
  <c r="BH523"/>
  <c r="BG523"/>
  <c r="BF523"/>
  <c r="T523"/>
  <c r="T522"/>
  <c r="R523"/>
  <c r="R522"/>
  <c r="P523"/>
  <c r="P522"/>
  <c r="BI519"/>
  <c r="BH519"/>
  <c r="BG519"/>
  <c r="BF519"/>
  <c r="T519"/>
  <c r="R519"/>
  <c r="P519"/>
  <c r="BI513"/>
  <c r="BH513"/>
  <c r="BG513"/>
  <c r="BF513"/>
  <c r="T513"/>
  <c r="R513"/>
  <c r="P513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0"/>
  <c r="BH490"/>
  <c r="BG490"/>
  <c r="BF490"/>
  <c r="T490"/>
  <c r="R490"/>
  <c r="P490"/>
  <c r="BI486"/>
  <c r="BH486"/>
  <c r="BG486"/>
  <c r="BF486"/>
  <c r="T486"/>
  <c r="R486"/>
  <c r="P486"/>
  <c r="BI458"/>
  <c r="BH458"/>
  <c r="BG458"/>
  <c r="BF458"/>
  <c r="T458"/>
  <c r="R458"/>
  <c r="P458"/>
  <c r="BI449"/>
  <c r="BH449"/>
  <c r="BG449"/>
  <c r="BF449"/>
  <c r="T449"/>
  <c r="R449"/>
  <c r="P449"/>
  <c r="BI434"/>
  <c r="BH434"/>
  <c r="BG434"/>
  <c r="BF434"/>
  <c r="T434"/>
  <c r="R434"/>
  <c r="P434"/>
  <c r="BI419"/>
  <c r="BH419"/>
  <c r="BG419"/>
  <c r="BF419"/>
  <c r="T419"/>
  <c r="R419"/>
  <c r="P419"/>
  <c r="BI401"/>
  <c r="BH401"/>
  <c r="BG401"/>
  <c r="BF401"/>
  <c r="T401"/>
  <c r="R401"/>
  <c r="P401"/>
  <c r="BI400"/>
  <c r="BH400"/>
  <c r="BG400"/>
  <c r="BF400"/>
  <c r="T400"/>
  <c r="R400"/>
  <c r="P400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30"/>
  <c r="BH330"/>
  <c r="BG330"/>
  <c r="BF330"/>
  <c r="T330"/>
  <c r="R330"/>
  <c r="P330"/>
  <c r="BI328"/>
  <c r="BH328"/>
  <c r="BG328"/>
  <c r="BF328"/>
  <c r="T328"/>
  <c r="R328"/>
  <c r="P328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3"/>
  <c r="BH303"/>
  <c r="BG303"/>
  <c r="BF303"/>
  <c r="T303"/>
  <c r="R303"/>
  <c r="P303"/>
  <c r="BI301"/>
  <c r="BH301"/>
  <c r="BG301"/>
  <c r="BF301"/>
  <c r="T301"/>
  <c r="R301"/>
  <c r="P301"/>
  <c r="BI281"/>
  <c r="BH281"/>
  <c r="BG281"/>
  <c r="BF281"/>
  <c r="T281"/>
  <c r="R281"/>
  <c r="P281"/>
  <c r="BI279"/>
  <c r="BH279"/>
  <c r="BG279"/>
  <c r="BF279"/>
  <c r="T279"/>
  <c r="R279"/>
  <c r="P279"/>
  <c r="BI269"/>
  <c r="BH269"/>
  <c r="BG269"/>
  <c r="BF269"/>
  <c r="T269"/>
  <c r="R269"/>
  <c r="P269"/>
  <c r="BI266"/>
  <c r="BH266"/>
  <c r="BG266"/>
  <c r="BF266"/>
  <c r="T266"/>
  <c r="R266"/>
  <c r="P266"/>
  <c r="BI256"/>
  <c r="BH256"/>
  <c r="BG256"/>
  <c r="BF256"/>
  <c r="T256"/>
  <c r="R256"/>
  <c r="P256"/>
  <c r="BI254"/>
  <c r="BH254"/>
  <c r="BG254"/>
  <c r="BF254"/>
  <c r="T254"/>
  <c r="R254"/>
  <c r="P254"/>
  <c r="BI248"/>
  <c r="BH248"/>
  <c r="BG248"/>
  <c r="BF248"/>
  <c r="T248"/>
  <c r="R248"/>
  <c r="P248"/>
  <c r="BI246"/>
  <c r="BH246"/>
  <c r="BG246"/>
  <c r="BF246"/>
  <c r="T246"/>
  <c r="R246"/>
  <c r="P246"/>
  <c r="BI240"/>
  <c r="BH240"/>
  <c r="BG240"/>
  <c r="BF240"/>
  <c r="T240"/>
  <c r="R240"/>
  <c r="P240"/>
  <c r="BI229"/>
  <c r="BH229"/>
  <c r="BG229"/>
  <c r="BF229"/>
  <c r="T229"/>
  <c r="R229"/>
  <c r="P229"/>
  <c r="BI217"/>
  <c r="BH217"/>
  <c r="BG217"/>
  <c r="BF217"/>
  <c r="T217"/>
  <c r="R217"/>
  <c r="P217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8"/>
  <c r="BH198"/>
  <c r="BG198"/>
  <c r="BF198"/>
  <c r="T198"/>
  <c r="R198"/>
  <c r="P198"/>
  <c r="BI190"/>
  <c r="BH190"/>
  <c r="BG190"/>
  <c r="BF190"/>
  <c r="T190"/>
  <c r="R190"/>
  <c r="P190"/>
  <c r="BI182"/>
  <c r="BH182"/>
  <c r="BG182"/>
  <c r="BF182"/>
  <c r="T182"/>
  <c r="R182"/>
  <c r="P182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55"/>
  <c r="BH155"/>
  <c r="BG155"/>
  <c r="BF155"/>
  <c r="T155"/>
  <c r="R155"/>
  <c r="P155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J138"/>
  <c r="F138"/>
  <c r="F136"/>
  <c r="E134"/>
  <c r="J91"/>
  <c r="F91"/>
  <c r="F89"/>
  <c r="E87"/>
  <c r="J24"/>
  <c r="E24"/>
  <c r="J139"/>
  <c r="J23"/>
  <c r="J18"/>
  <c r="E18"/>
  <c r="F139"/>
  <c r="J17"/>
  <c r="J12"/>
  <c r="J136"/>
  <c r="E7"/>
  <c r="E132"/>
  <c i="1" r="L90"/>
  <c r="AM90"/>
  <c r="AM89"/>
  <c r="L89"/>
  <c r="AM87"/>
  <c r="L87"/>
  <c r="L85"/>
  <c r="L84"/>
  <c i="2" r="BK1042"/>
  <c r="BK1005"/>
  <c r="J977"/>
  <c r="J948"/>
  <c r="J881"/>
  <c r="BK808"/>
  <c r="J730"/>
  <c r="J695"/>
  <c r="J664"/>
  <c r="J601"/>
  <c r="J583"/>
  <c r="J561"/>
  <c r="BK548"/>
  <c r="BK539"/>
  <c r="J513"/>
  <c r="BK486"/>
  <c r="BK400"/>
  <c r="BK248"/>
  <c r="BK203"/>
  <c r="J176"/>
  <c r="BK1069"/>
  <c r="J1062"/>
  <c r="J1047"/>
  <c r="J1014"/>
  <c r="J987"/>
  <c r="J912"/>
  <c r="J887"/>
  <c r="BK835"/>
  <c r="BK728"/>
  <c r="J676"/>
  <c r="J653"/>
  <c r="BK630"/>
  <c r="BK604"/>
  <c r="BK596"/>
  <c r="J571"/>
  <c r="BK537"/>
  <c r="J519"/>
  <c r="J490"/>
  <c r="J387"/>
  <c r="J381"/>
  <c r="BK311"/>
  <c r="J217"/>
  <c r="BK174"/>
  <c r="BK166"/>
  <c r="J1063"/>
  <c r="BK1053"/>
  <c r="J1043"/>
  <c r="BK1014"/>
  <c r="J966"/>
  <c r="BK928"/>
  <c r="BK861"/>
  <c r="BK798"/>
  <c r="BK760"/>
  <c r="J718"/>
  <c r="BK696"/>
  <c r="J660"/>
  <c r="BK541"/>
  <c r="BK513"/>
  <c r="BK434"/>
  <c r="BK381"/>
  <c r="J317"/>
  <c r="J281"/>
  <c r="J208"/>
  <c r="J190"/>
  <c r="BK155"/>
  <c r="J1040"/>
  <c r="BK980"/>
  <c r="BK950"/>
  <c r="BK912"/>
  <c r="BK881"/>
  <c r="J840"/>
  <c r="J774"/>
  <c r="J713"/>
  <c r="BK695"/>
  <c r="BK665"/>
  <c r="J630"/>
  <c r="J565"/>
  <c r="BK419"/>
  <c r="J311"/>
  <c r="BK281"/>
  <c r="J256"/>
  <c r="BK240"/>
  <c r="J211"/>
  <c r="J174"/>
  <c r="J155"/>
  <c i="3" r="BK1123"/>
  <c r="BK1119"/>
  <c r="J1039"/>
  <c r="J1017"/>
  <c r="J985"/>
  <c r="J927"/>
  <c r="J892"/>
  <c r="J842"/>
  <c r="J783"/>
  <c r="BK717"/>
  <c r="BK672"/>
  <c r="J612"/>
  <c r="BK576"/>
  <c r="J549"/>
  <c r="J450"/>
  <c r="J406"/>
  <c r="J282"/>
  <c r="BK245"/>
  <c r="BK205"/>
  <c r="J188"/>
  <c r="BK179"/>
  <c r="BK170"/>
  <c r="BK1142"/>
  <c r="BK1113"/>
  <c r="J1037"/>
  <c r="J996"/>
  <c r="J986"/>
  <c r="BK912"/>
  <c r="BK842"/>
  <c r="J825"/>
  <c r="J787"/>
  <c r="J769"/>
  <c r="J752"/>
  <c r="J717"/>
  <c r="BK677"/>
  <c r="J647"/>
  <c r="BK626"/>
  <c r="BK612"/>
  <c r="J571"/>
  <c r="J487"/>
  <c r="J420"/>
  <c r="BK342"/>
  <c r="J308"/>
  <c r="BK208"/>
  <c r="J191"/>
  <c r="BK173"/>
  <c r="J1151"/>
  <c r="BK1127"/>
  <c r="BK1075"/>
  <c r="BK1029"/>
  <c r="J1014"/>
  <c r="BK971"/>
  <c r="BK952"/>
  <c r="BK927"/>
  <c r="J911"/>
  <c r="J877"/>
  <c r="J835"/>
  <c r="BK799"/>
  <c r="J773"/>
  <c r="J736"/>
  <c r="BK699"/>
  <c r="J674"/>
  <c r="BK605"/>
  <c r="BK563"/>
  <c r="J510"/>
  <c r="J429"/>
  <c r="J341"/>
  <c r="J306"/>
  <c r="J246"/>
  <c r="J208"/>
  <c r="J185"/>
  <c r="J158"/>
  <c r="J1157"/>
  <c r="J1152"/>
  <c r="J1123"/>
  <c r="J1075"/>
  <c r="BK1030"/>
  <c r="J1003"/>
  <c r="J952"/>
  <c r="BK845"/>
  <c r="BK787"/>
  <c r="BK769"/>
  <c r="BK750"/>
  <c r="BK708"/>
  <c r="BK666"/>
  <c r="J626"/>
  <c r="J594"/>
  <c r="J563"/>
  <c r="J524"/>
  <c r="BK410"/>
  <c r="J296"/>
  <c r="J263"/>
  <c r="J232"/>
  <c r="BK202"/>
  <c i="4" r="BK157"/>
  <c r="BK152"/>
  <c r="J146"/>
  <c r="BK138"/>
  <c r="J131"/>
  <c r="J125"/>
  <c r="J120"/>
  <c r="J157"/>
  <c r="J151"/>
  <c r="BK146"/>
  <c r="BK143"/>
  <c r="J138"/>
  <c r="BK134"/>
  <c r="BK126"/>
  <c r="BK160"/>
  <c r="J153"/>
  <c r="BK147"/>
  <c r="BK141"/>
  <c r="BK132"/>
  <c r="J121"/>
  <c i="5" r="BK129"/>
  <c r="BK126"/>
  <c r="J128"/>
  <c r="J129"/>
  <c i="6" r="BK123"/>
  <c r="J120"/>
  <c i="7" r="J124"/>
  <c r="J130"/>
  <c r="BK122"/>
  <c r="BK128"/>
  <c r="BK124"/>
  <c i="8" r="BK125"/>
  <c r="BK122"/>
  <c r="J121"/>
  <c r="BK124"/>
  <c i="9" r="J130"/>
  <c r="J136"/>
  <c r="BK127"/>
  <c r="J128"/>
  <c i="10" r="J123"/>
  <c r="J122"/>
  <c i="2" r="BK1040"/>
  <c r="J986"/>
  <c r="BK976"/>
  <c r="J928"/>
  <c r="J835"/>
  <c r="J782"/>
  <c r="J711"/>
  <c r="BK668"/>
  <c r="J651"/>
  <c r="J619"/>
  <c r="J595"/>
  <c r="BK552"/>
  <c r="J538"/>
  <c r="J502"/>
  <c r="J449"/>
  <c r="J390"/>
  <c r="J229"/>
  <c r="BK198"/>
  <c r="BK171"/>
  <c r="J145"/>
  <c r="J1067"/>
  <c r="BK1063"/>
  <c r="BK1045"/>
  <c r="BK1008"/>
  <c r="J950"/>
  <c r="J919"/>
  <c r="BK890"/>
  <c r="BK860"/>
  <c r="J815"/>
  <c r="BK701"/>
  <c r="BK660"/>
  <c r="J634"/>
  <c r="BK621"/>
  <c r="BK601"/>
  <c r="BK595"/>
  <c r="J574"/>
  <c r="J535"/>
  <c r="J505"/>
  <c r="J486"/>
  <c r="J401"/>
  <c r="BK385"/>
  <c r="J318"/>
  <c r="BK303"/>
  <c r="BK211"/>
  <c r="BK173"/>
  <c r="J163"/>
  <c r="BK1062"/>
  <c r="BK1044"/>
  <c r="BK1030"/>
  <c r="J980"/>
  <c r="BK956"/>
  <c r="J903"/>
  <c r="J846"/>
  <c r="J784"/>
  <c r="BK744"/>
  <c r="BK707"/>
  <c r="BK676"/>
  <c r="J665"/>
  <c r="BK571"/>
  <c r="BK538"/>
  <c r="BK505"/>
  <c r="J400"/>
  <c r="BK328"/>
  <c r="BK301"/>
  <c r="BK256"/>
  <c r="J205"/>
  <c r="BK167"/>
  <c r="BK1043"/>
  <c r="J988"/>
  <c r="BK979"/>
  <c r="J976"/>
  <c r="BK919"/>
  <c r="J890"/>
  <c r="J861"/>
  <c r="BK822"/>
  <c r="J758"/>
  <c r="J707"/>
  <c r="BK689"/>
  <c r="J666"/>
  <c r="BK634"/>
  <c r="BK569"/>
  <c r="BK535"/>
  <c r="J314"/>
  <c r="J303"/>
  <c r="J279"/>
  <c r="BK254"/>
  <c r="BK229"/>
  <c r="BK208"/>
  <c r="J170"/>
  <c r="J148"/>
  <c i="3" r="J1061"/>
  <c r="BK1028"/>
  <c r="BK986"/>
  <c r="J971"/>
  <c r="BK918"/>
  <c r="J860"/>
  <c r="J832"/>
  <c r="J780"/>
  <c r="J738"/>
  <c r="J699"/>
  <c r="BK636"/>
  <c r="BK594"/>
  <c r="J573"/>
  <c r="BK534"/>
  <c r="BK412"/>
  <c r="J338"/>
  <c r="J266"/>
  <c r="BK233"/>
  <c r="J192"/>
  <c r="BK186"/>
  <c r="J173"/>
  <c r="J161"/>
  <c r="BK1126"/>
  <c r="J1083"/>
  <c r="BK1027"/>
  <c r="J989"/>
  <c r="BK985"/>
  <c r="BK911"/>
  <c r="BK877"/>
  <c r="BK832"/>
  <c r="J799"/>
  <c r="BK768"/>
  <c r="J750"/>
  <c r="J701"/>
  <c r="J669"/>
  <c r="BK650"/>
  <c r="BK628"/>
  <c r="J572"/>
  <c r="BK544"/>
  <c r="BK510"/>
  <c r="J461"/>
  <c r="J412"/>
  <c r="J340"/>
  <c r="BK232"/>
  <c r="J202"/>
  <c r="BK185"/>
  <c r="BK151"/>
  <c r="J1142"/>
  <c r="J1119"/>
  <c r="BK1067"/>
  <c r="J1027"/>
  <c r="J1013"/>
  <c r="BK959"/>
  <c r="J946"/>
  <c r="J918"/>
  <c r="J886"/>
  <c r="J845"/>
  <c r="J816"/>
  <c r="BK789"/>
  <c r="J756"/>
  <c r="BK701"/>
  <c r="J677"/>
  <c r="BK633"/>
  <c r="J569"/>
  <c r="BK524"/>
  <c r="BK450"/>
  <c r="J342"/>
  <c r="J317"/>
  <c r="J290"/>
  <c r="J245"/>
  <c r="BK214"/>
  <c r="BK192"/>
  <c r="J170"/>
  <c r="J151"/>
  <c r="J1155"/>
  <c r="BK1144"/>
  <c r="BK1095"/>
  <c r="BK1061"/>
  <c r="BK1031"/>
  <c r="J1015"/>
  <c r="BK989"/>
  <c r="J983"/>
  <c r="BK867"/>
  <c r="J841"/>
  <c r="BK783"/>
  <c r="BK752"/>
  <c r="BK721"/>
  <c r="BK683"/>
  <c r="BK647"/>
  <c r="J576"/>
  <c r="BK561"/>
  <c r="BK487"/>
  <c r="J408"/>
  <c r="BK306"/>
  <c r="BK266"/>
  <c r="J233"/>
  <c r="BK194"/>
  <c r="BK167"/>
  <c i="4" r="J158"/>
  <c r="BK153"/>
  <c r="J149"/>
  <c r="BK142"/>
  <c r="J134"/>
  <c r="BK128"/>
  <c r="BK123"/>
  <c r="J159"/>
  <c r="BK156"/>
  <c r="BK140"/>
  <c r="J130"/>
  <c r="BK125"/>
  <c r="J154"/>
  <c r="J148"/>
  <c r="J144"/>
  <c r="J135"/>
  <c r="BK130"/>
  <c r="J123"/>
  <c i="5" r="J131"/>
  <c r="BK128"/>
  <c r="BK131"/>
  <c r="J123"/>
  <c i="6" r="BK125"/>
  <c r="J121"/>
  <c i="7" r="BK130"/>
  <c r="BK123"/>
  <c r="J128"/>
  <c r="J121"/>
  <c r="J126"/>
  <c i="8" r="BK126"/>
  <c r="J125"/>
  <c r="BK120"/>
  <c i="9" r="BK133"/>
  <c r="BK128"/>
  <c r="BK129"/>
  <c r="J124"/>
  <c r="J127"/>
  <c i="10" r="BK125"/>
  <c r="BK126"/>
  <c r="J126"/>
  <c i="2" r="J1030"/>
  <c r="J1002"/>
  <c r="BK966"/>
  <c r="J884"/>
  <c r="BK815"/>
  <c r="BK758"/>
  <c r="BK713"/>
  <c r="BK666"/>
  <c r="J621"/>
  <c r="J597"/>
  <c r="J596"/>
  <c r="BK565"/>
  <c r="BK542"/>
  <c r="BK523"/>
  <c r="BK499"/>
  <c r="J434"/>
  <c r="J385"/>
  <c r="J240"/>
  <c r="BK190"/>
  <c r="BK154"/>
  <c r="BK1067"/>
  <c r="J1064"/>
  <c r="J1053"/>
  <c r="BK1020"/>
  <c r="BK988"/>
  <c r="BK922"/>
  <c r="J900"/>
  <c r="BK846"/>
  <c r="J760"/>
  <c r="BK711"/>
  <c r="BK664"/>
  <c r="BK651"/>
  <c r="BK619"/>
  <c r="BK597"/>
  <c r="BK583"/>
  <c r="J569"/>
  <c r="J525"/>
  <c r="BK502"/>
  <c r="BK458"/>
  <c r="BK390"/>
  <c r="J330"/>
  <c r="BK309"/>
  <c r="BK182"/>
  <c r="BK170"/>
  <c i="1" r="AS94"/>
  <c i="2" r="J825"/>
  <c r="BK782"/>
  <c r="J728"/>
  <c r="J700"/>
  <c r="J668"/>
  <c r="J552"/>
  <c r="J537"/>
  <c r="J458"/>
  <c r="J389"/>
  <c r="BK330"/>
  <c r="BK314"/>
  <c r="BK279"/>
  <c r="BK246"/>
  <c r="J171"/>
  <c r="BK145"/>
  <c r="J1005"/>
  <c r="BK986"/>
  <c r="BK977"/>
  <c r="J922"/>
  <c r="BK887"/>
  <c r="J860"/>
  <c r="BK784"/>
  <c r="BK716"/>
  <c r="J696"/>
  <c r="BK670"/>
  <c r="BK655"/>
  <c r="BK574"/>
  <c r="J542"/>
  <c r="BK387"/>
  <c r="J309"/>
  <c r="J269"/>
  <c r="J248"/>
  <c r="BK217"/>
  <c r="J198"/>
  <c r="BK163"/>
  <c i="3" r="J1126"/>
  <c r="J1121"/>
  <c r="BK1055"/>
  <c r="BK1016"/>
  <c r="BK983"/>
  <c r="J930"/>
  <c r="BK904"/>
  <c r="J847"/>
  <c r="BK797"/>
  <c r="BK740"/>
  <c r="J708"/>
  <c r="BK670"/>
  <c r="J605"/>
  <c r="J575"/>
  <c r="J538"/>
  <c r="J410"/>
  <c r="BK319"/>
  <c r="J264"/>
  <c r="J239"/>
  <c r="BK191"/>
  <c r="J180"/>
  <c r="J167"/>
  <c r="J1127"/>
  <c r="J1107"/>
  <c r="BK1038"/>
  <c r="J991"/>
  <c r="BK949"/>
  <c r="BK880"/>
  <c r="BK841"/>
  <c r="J818"/>
  <c r="BK780"/>
  <c r="J754"/>
  <c r="BK719"/>
  <c r="BK688"/>
  <c r="BK668"/>
  <c r="J636"/>
  <c r="BK620"/>
  <c r="BK575"/>
  <c r="BK554"/>
  <c r="BK538"/>
  <c r="BK477"/>
  <c r="J419"/>
  <c r="BK341"/>
  <c r="J274"/>
  <c r="J205"/>
  <c r="BK180"/>
  <c r="J146"/>
  <c r="J1134"/>
  <c r="J1095"/>
  <c r="BK1037"/>
  <c r="BK1017"/>
  <c r="BK1003"/>
  <c r="BK956"/>
  <c r="BK930"/>
  <c r="J912"/>
  <c r="J880"/>
  <c r="BK847"/>
  <c r="BK806"/>
  <c r="BK771"/>
  <c r="BK710"/>
  <c r="J688"/>
  <c r="J672"/>
  <c r="BK600"/>
  <c r="J561"/>
  <c r="BK461"/>
  <c r="BK420"/>
  <c r="BK340"/>
  <c r="BK308"/>
  <c r="BK264"/>
  <c r="J242"/>
  <c r="J194"/>
  <c r="J179"/>
  <c r="J157"/>
  <c r="BK1155"/>
  <c r="BK1151"/>
  <c r="BK1107"/>
  <c r="J1067"/>
  <c r="J1038"/>
  <c r="J1028"/>
  <c r="BK996"/>
  <c r="J956"/>
  <c r="BK860"/>
  <c r="BK825"/>
  <c r="J784"/>
  <c r="J768"/>
  <c r="J740"/>
  <c r="BK674"/>
  <c r="J668"/>
  <c r="J628"/>
  <c r="J616"/>
  <c r="BK569"/>
  <c r="J554"/>
  <c r="BK429"/>
  <c r="BK317"/>
  <c r="BK274"/>
  <c r="BK242"/>
  <c r="BK226"/>
  <c r="BK188"/>
  <c r="BK146"/>
  <c i="4" r="J155"/>
  <c r="BK151"/>
  <c r="BK148"/>
  <c r="J141"/>
  <c r="BK133"/>
  <c r="J129"/>
  <c r="BK124"/>
  <c r="BK121"/>
  <c r="BK158"/>
  <c r="BK155"/>
  <c r="BK149"/>
  <c r="BK145"/>
  <c r="J142"/>
  <c r="BK137"/>
  <c r="J133"/>
  <c r="J128"/>
  <c r="J124"/>
  <c r="J156"/>
  <c r="BK150"/>
  <c r="J140"/>
  <c r="BK131"/>
  <c r="J126"/>
  <c i="5" r="BK123"/>
  <c r="BK132"/>
  <c r="J122"/>
  <c r="J125"/>
  <c i="6" r="BK120"/>
  <c r="J125"/>
  <c r="BK122"/>
  <c i="7" r="J129"/>
  <c r="BK121"/>
  <c r="BK126"/>
  <c r="J120"/>
  <c r="J122"/>
  <c i="8" r="BK121"/>
  <c r="J122"/>
  <c i="9" r="BK136"/>
  <c r="J129"/>
  <c r="J133"/>
  <c r="J126"/>
  <c r="BK131"/>
  <c r="BK125"/>
  <c i="10" r="BK122"/>
  <c r="J125"/>
  <c r="BK123"/>
  <c i="2" r="BK1047"/>
  <c r="J1008"/>
  <c r="BK978"/>
  <c r="J956"/>
  <c r="BK840"/>
  <c r="J798"/>
  <c r="J716"/>
  <c r="J689"/>
  <c r="J662"/>
  <c r="BK632"/>
  <c r="J604"/>
  <c r="J584"/>
  <c r="J541"/>
  <c r="BK519"/>
  <c r="BK490"/>
  <c r="BK401"/>
  <c r="J254"/>
  <c r="BK205"/>
  <c r="J182"/>
  <c r="BK148"/>
  <c r="J1069"/>
  <c r="BK1064"/>
  <c r="J1055"/>
  <c r="J1044"/>
  <c r="BK1002"/>
  <c r="J938"/>
  <c r="BK903"/>
  <c r="J871"/>
  <c r="J822"/>
  <c r="J744"/>
  <c r="BK687"/>
  <c r="J655"/>
  <c r="J632"/>
  <c r="J599"/>
  <c r="BK584"/>
  <c r="J548"/>
  <c r="J523"/>
  <c r="J499"/>
  <c r="J419"/>
  <c r="BK389"/>
  <c r="BK383"/>
  <c r="BK317"/>
  <c r="BK269"/>
  <c r="BK176"/>
  <c r="J167"/>
  <c r="J154"/>
  <c r="BK1055"/>
  <c r="J1045"/>
  <c r="J1020"/>
  <c r="J979"/>
  <c r="BK938"/>
  <c r="BK884"/>
  <c r="J808"/>
  <c r="BK774"/>
  <c r="BK730"/>
  <c r="J701"/>
  <c r="J670"/>
  <c r="BK653"/>
  <c r="J539"/>
  <c r="BK525"/>
  <c r="BK449"/>
  <c r="J383"/>
  <c r="BK318"/>
  <c r="BK266"/>
  <c r="BK216"/>
  <c r="J203"/>
  <c r="J166"/>
  <c r="J1042"/>
  <c r="BK987"/>
  <c r="J978"/>
  <c r="BK948"/>
  <c r="BK900"/>
  <c r="BK871"/>
  <c r="BK825"/>
  <c r="BK718"/>
  <c r="BK700"/>
  <c r="J687"/>
  <c r="BK662"/>
  <c r="BK599"/>
  <c r="BK561"/>
  <c r="J328"/>
  <c r="J301"/>
  <c r="J266"/>
  <c r="J246"/>
  <c r="J216"/>
  <c r="J173"/>
  <c i="3" r="J1124"/>
  <c r="J1113"/>
  <c r="J1030"/>
  <c r="BK1015"/>
  <c r="BK946"/>
  <c r="J924"/>
  <c r="BK854"/>
  <c r="BK816"/>
  <c r="BK773"/>
  <c r="J719"/>
  <c r="J710"/>
  <c r="BK669"/>
  <c r="J600"/>
  <c r="J544"/>
  <c r="BK419"/>
  <c r="J404"/>
  <c r="BK290"/>
  <c r="BK246"/>
  <c r="J214"/>
  <c r="BK189"/>
  <c r="BK174"/>
  <c r="BK158"/>
  <c r="BK1121"/>
  <c r="BK1039"/>
  <c r="BK1014"/>
  <c r="BK988"/>
  <c r="J959"/>
  <c r="J904"/>
  <c r="BK835"/>
  <c r="J806"/>
  <c r="BK784"/>
  <c r="BK756"/>
  <c r="BK736"/>
  <c r="J683"/>
  <c r="J666"/>
  <c r="J633"/>
  <c r="BK616"/>
  <c r="BK573"/>
  <c r="BK549"/>
  <c r="J534"/>
  <c r="BK456"/>
  <c r="BK406"/>
  <c r="BK338"/>
  <c r="J226"/>
  <c r="J186"/>
  <c r="BK157"/>
  <c r="J1144"/>
  <c r="BK1124"/>
  <c r="J1031"/>
  <c r="J1016"/>
  <c r="BK991"/>
  <c r="J949"/>
  <c r="BK924"/>
  <c r="BK892"/>
  <c r="J867"/>
  <c r="BK818"/>
  <c r="J797"/>
  <c r="J721"/>
  <c r="J694"/>
  <c r="J670"/>
  <c r="BK571"/>
  <c r="J557"/>
  <c r="J456"/>
  <c r="BK408"/>
  <c r="J319"/>
  <c r="BK296"/>
  <c r="BK263"/>
  <c r="BK220"/>
  <c r="J189"/>
  <c r="BK161"/>
  <c r="BK1157"/>
  <c r="BK1152"/>
  <c r="BK1134"/>
  <c r="BK1083"/>
  <c r="J1055"/>
  <c r="J1029"/>
  <c r="BK1013"/>
  <c r="J988"/>
  <c r="BK886"/>
  <c r="J854"/>
  <c r="J789"/>
  <c r="J771"/>
  <c r="BK754"/>
  <c r="BK738"/>
  <c r="BK694"/>
  <c r="J650"/>
  <c r="J620"/>
  <c r="BK572"/>
  <c r="BK557"/>
  <c r="J477"/>
  <c r="BK404"/>
  <c r="BK282"/>
  <c r="BK239"/>
  <c r="J220"/>
  <c r="J174"/>
  <c i="4" r="BK159"/>
  <c r="BK154"/>
  <c r="J150"/>
  <c r="J143"/>
  <c r="J137"/>
  <c r="J132"/>
  <c r="BK127"/>
  <c r="J122"/>
  <c r="J160"/>
  <c r="J147"/>
  <c r="BK144"/>
  <c r="BK139"/>
  <c r="BK135"/>
  <c r="BK129"/>
  <c r="BK120"/>
  <c r="J152"/>
  <c r="J145"/>
  <c r="J139"/>
  <c r="J127"/>
  <c r="BK122"/>
  <c i="5" r="J132"/>
  <c r="BK122"/>
  <c r="BK125"/>
  <c r="J126"/>
  <c i="6" r="J123"/>
  <c r="J122"/>
  <c r="BK121"/>
  <c i="7" r="BK127"/>
  <c r="BK129"/>
  <c r="J123"/>
  <c r="J127"/>
  <c r="BK120"/>
  <c i="8" r="J124"/>
  <c r="J120"/>
  <c r="J126"/>
  <c i="9" r="J131"/>
  <c r="BK126"/>
  <c r="BK130"/>
  <c r="J125"/>
  <c r="BK124"/>
  <c i="2" l="1" r="BK144"/>
  <c r="J144"/>
  <c r="J98"/>
  <c r="T144"/>
  <c r="BK181"/>
  <c r="J181"/>
  <c r="J100"/>
  <c r="P181"/>
  <c r="R181"/>
  <c r="T181"/>
  <c r="R210"/>
  <c r="BK524"/>
  <c r="J524"/>
  <c r="J103"/>
  <c r="R524"/>
  <c r="P594"/>
  <c r="R594"/>
  <c r="R603"/>
  <c r="BK633"/>
  <c r="J633"/>
  <c r="J108"/>
  <c r="T633"/>
  <c r="P663"/>
  <c r="T663"/>
  <c r="BK688"/>
  <c r="J688"/>
  <c r="J113"/>
  <c r="R688"/>
  <c r="BK712"/>
  <c r="J712"/>
  <c r="J114"/>
  <c r="R712"/>
  <c r="T712"/>
  <c r="R783"/>
  <c r="BK949"/>
  <c r="J949"/>
  <c r="J116"/>
  <c r="R949"/>
  <c r="BK1041"/>
  <c r="J1041"/>
  <c r="J117"/>
  <c r="P1041"/>
  <c r="BK1046"/>
  <c r="J1046"/>
  <c r="J118"/>
  <c r="R1046"/>
  <c r="T1046"/>
  <c r="P1054"/>
  <c i="3" r="T145"/>
  <c r="R204"/>
  <c r="P225"/>
  <c r="P241"/>
  <c r="R562"/>
  <c r="T667"/>
  <c r="P676"/>
  <c r="BK700"/>
  <c r="J700"/>
  <c r="J108"/>
  <c r="BK720"/>
  <c r="J720"/>
  <c r="J109"/>
  <c r="BK755"/>
  <c r="J755"/>
  <c r="J110"/>
  <c r="BK770"/>
  <c r="J770"/>
  <c r="J111"/>
  <c r="BK779"/>
  <c r="J779"/>
  <c r="J112"/>
  <c r="R788"/>
  <c r="BK846"/>
  <c r="J846"/>
  <c r="J114"/>
  <c r="P984"/>
  <c r="P990"/>
  <c r="BK1120"/>
  <c r="J1120"/>
  <c r="J117"/>
  <c r="T1125"/>
  <c r="T1133"/>
  <c r="R1143"/>
  <c i="4" r="P119"/>
  <c r="BK136"/>
  <c r="J136"/>
  <c r="J98"/>
  <c i="5" r="P121"/>
  <c r="P124"/>
  <c r="BK127"/>
  <c r="J127"/>
  <c r="J99"/>
  <c r="T130"/>
  <c i="6" r="T119"/>
  <c r="T118"/>
  <c i="7" r="P119"/>
  <c r="BK125"/>
  <c r="J125"/>
  <c r="J98"/>
  <c i="8" r="BK119"/>
  <c r="J119"/>
  <c r="J97"/>
  <c r="P123"/>
  <c i="9" r="P123"/>
  <c r="P122"/>
  <c r="P121"/>
  <c i="1" r="AU102"/>
  <c i="2" r="BK210"/>
  <c r="J210"/>
  <c r="J101"/>
  <c r="T210"/>
  <c r="T524"/>
  <c r="BK594"/>
  <c r="J594"/>
  <c r="J104"/>
  <c r="T594"/>
  <c r="P603"/>
  <c r="T603"/>
  <c r="P633"/>
  <c r="BK663"/>
  <c r="J663"/>
  <c r="J109"/>
  <c r="R663"/>
  <c r="P688"/>
  <c r="T688"/>
  <c r="P712"/>
  <c r="BK783"/>
  <c r="J783"/>
  <c r="J115"/>
  <c r="T783"/>
  <c r="T949"/>
  <c r="R1041"/>
  <c r="P1046"/>
  <c r="BK1054"/>
  <c r="J1054"/>
  <c r="J119"/>
  <c r="R1054"/>
  <c i="3" r="P145"/>
  <c r="BK241"/>
  <c r="J241"/>
  <c r="J101"/>
  <c r="T562"/>
  <c r="R667"/>
  <c r="R676"/>
  <c r="T700"/>
  <c r="T720"/>
  <c r="T755"/>
  <c r="R770"/>
  <c r="R779"/>
  <c r="T788"/>
  <c r="P846"/>
  <c r="BK984"/>
  <c r="J984"/>
  <c r="J115"/>
  <c r="BK990"/>
  <c r="J990"/>
  <c r="J116"/>
  <c r="P1120"/>
  <c r="P1125"/>
  <c r="P1133"/>
  <c r="T1143"/>
  <c i="4" r="T119"/>
  <c r="T136"/>
  <c i="5" r="R121"/>
  <c r="R124"/>
  <c r="R127"/>
  <c r="BK130"/>
  <c r="J130"/>
  <c r="J100"/>
  <c i="6" r="BK119"/>
  <c i="7" r="BK119"/>
  <c r="J119"/>
  <c r="J97"/>
  <c r="R125"/>
  <c i="8" r="P119"/>
  <c r="P118"/>
  <c i="1" r="AU101"/>
  <c i="8" r="R123"/>
  <c i="9" r="T123"/>
  <c r="T122"/>
  <c r="T121"/>
  <c i="2" r="R144"/>
  <c r="R143"/>
  <c i="3" r="BK145"/>
  <c r="J145"/>
  <c r="J98"/>
  <c r="BK204"/>
  <c r="J204"/>
  <c r="J99"/>
  <c r="T204"/>
  <c r="T225"/>
  <c r="R241"/>
  <c r="BK562"/>
  <c r="J562"/>
  <c r="J103"/>
  <c r="BK667"/>
  <c r="J667"/>
  <c r="J104"/>
  <c r="BK676"/>
  <c r="J676"/>
  <c r="J107"/>
  <c r="P700"/>
  <c r="R720"/>
  <c r="R755"/>
  <c r="T770"/>
  <c r="T779"/>
  <c r="P788"/>
  <c r="R846"/>
  <c r="T984"/>
  <c r="R990"/>
  <c r="R1120"/>
  <c r="BK1125"/>
  <c r="J1125"/>
  <c r="J118"/>
  <c r="BK1133"/>
  <c r="J1133"/>
  <c r="J119"/>
  <c r="BK1143"/>
  <c r="J1143"/>
  <c r="J120"/>
  <c i="4" r="BK119"/>
  <c r="J119"/>
  <c r="J97"/>
  <c r="R136"/>
  <c i="5" r="T121"/>
  <c r="T124"/>
  <c r="T127"/>
  <c r="R130"/>
  <c i="6" r="R119"/>
  <c r="R118"/>
  <c i="7" r="R119"/>
  <c r="R118"/>
  <c r="P125"/>
  <c i="8" r="R119"/>
  <c r="R118"/>
  <c r="BK123"/>
  <c r="J123"/>
  <c r="J98"/>
  <c i="9" r="BK123"/>
  <c r="J123"/>
  <c r="J98"/>
  <c i="10" r="P121"/>
  <c r="T121"/>
  <c r="P124"/>
  <c r="R124"/>
  <c i="2" r="P144"/>
  <c r="P210"/>
  <c r="P524"/>
  <c r="BK603"/>
  <c r="J603"/>
  <c r="J107"/>
  <c r="R633"/>
  <c r="P783"/>
  <c r="P949"/>
  <c r="T1041"/>
  <c r="T1054"/>
  <c i="3" r="R145"/>
  <c r="R144"/>
  <c r="P204"/>
  <c r="BK225"/>
  <c r="J225"/>
  <c r="J100"/>
  <c r="R225"/>
  <c r="T241"/>
  <c r="P562"/>
  <c r="P667"/>
  <c r="T676"/>
  <c r="R700"/>
  <c r="P720"/>
  <c r="P755"/>
  <c r="P770"/>
  <c r="P779"/>
  <c r="BK788"/>
  <c r="J788"/>
  <c r="J113"/>
  <c r="T846"/>
  <c r="R984"/>
  <c r="T990"/>
  <c r="T1120"/>
  <c r="R1125"/>
  <c r="R1133"/>
  <c r="P1143"/>
  <c i="4" r="R119"/>
  <c r="R118"/>
  <c r="P136"/>
  <c i="5" r="BK121"/>
  <c r="J121"/>
  <c r="J97"/>
  <c r="BK124"/>
  <c r="J124"/>
  <c r="J98"/>
  <c r="P127"/>
  <c r="P130"/>
  <c i="6" r="P119"/>
  <c r="P118"/>
  <c i="1" r="AU99"/>
  <c i="7" r="T119"/>
  <c r="T118"/>
  <c r="T125"/>
  <c i="8" r="T119"/>
  <c r="T123"/>
  <c i="9" r="R123"/>
  <c r="R122"/>
  <c r="R121"/>
  <c i="10" r="BK121"/>
  <c r="J121"/>
  <c r="J98"/>
  <c r="R121"/>
  <c r="R120"/>
  <c r="R119"/>
  <c r="BK124"/>
  <c r="J124"/>
  <c r="J99"/>
  <c r="T124"/>
  <c i="2" r="BK175"/>
  <c r="J175"/>
  <c r="J99"/>
  <c r="BK600"/>
  <c r="J600"/>
  <c r="J105"/>
  <c r="BK667"/>
  <c r="J667"/>
  <c r="J110"/>
  <c r="BK686"/>
  <c r="J686"/>
  <c r="J112"/>
  <c r="BK1068"/>
  <c r="J1068"/>
  <c r="J122"/>
  <c i="9" r="BK132"/>
  <c r="J132"/>
  <c r="J99"/>
  <c i="2" r="BK522"/>
  <c r="J522"/>
  <c r="J102"/>
  <c r="BK669"/>
  <c r="J669"/>
  <c r="J111"/>
  <c r="BK1066"/>
  <c r="J1066"/>
  <c r="J121"/>
  <c i="3" r="BK673"/>
  <c r="J673"/>
  <c r="J105"/>
  <c r="BK1154"/>
  <c r="J1154"/>
  <c r="J122"/>
  <c r="BK560"/>
  <c r="J560"/>
  <c r="J102"/>
  <c r="BK1156"/>
  <c r="J1156"/>
  <c r="J123"/>
  <c i="6" r="BK124"/>
  <c r="J124"/>
  <c r="J98"/>
  <c i="9" r="BK135"/>
  <c r="J135"/>
  <c r="J101"/>
  <c i="10" r="J89"/>
  <c r="BE125"/>
  <c r="F92"/>
  <c r="BE122"/>
  <c r="BE126"/>
  <c r="E109"/>
  <c r="J92"/>
  <c r="BE123"/>
  <c i="9" r="F92"/>
  <c r="J115"/>
  <c r="BE126"/>
  <c r="BE127"/>
  <c r="BE130"/>
  <c r="BE136"/>
  <c r="J92"/>
  <c r="BE131"/>
  <c r="BE133"/>
  <c r="E85"/>
  <c r="BE128"/>
  <c r="BE124"/>
  <c r="BE125"/>
  <c r="BE129"/>
  <c i="8" r="BE121"/>
  <c r="BE122"/>
  <c r="BE125"/>
  <c r="E108"/>
  <c r="F115"/>
  <c r="BE124"/>
  <c i="7" r="BK118"/>
  <c r="J118"/>
  <c r="J96"/>
  <c i="8" r="J89"/>
  <c r="BE120"/>
  <c r="BE126"/>
  <c i="6" r="J119"/>
  <c r="J97"/>
  <c i="7" r="J89"/>
  <c r="F92"/>
  <c r="BE123"/>
  <c r="BE126"/>
  <c r="BE129"/>
  <c r="BE130"/>
  <c r="E85"/>
  <c r="BE121"/>
  <c r="BE124"/>
  <c r="BE127"/>
  <c r="BE128"/>
  <c r="BE120"/>
  <c r="BE122"/>
  <c i="5" r="BK120"/>
  <c r="J120"/>
  <c r="J96"/>
  <c i="6" r="J89"/>
  <c r="F115"/>
  <c r="BE123"/>
  <c r="BE125"/>
  <c r="E85"/>
  <c r="BE121"/>
  <c r="BE120"/>
  <c r="BE122"/>
  <c i="5" r="F92"/>
  <c r="J114"/>
  <c r="BE123"/>
  <c r="BE132"/>
  <c r="E85"/>
  <c r="BE122"/>
  <c r="BE128"/>
  <c r="BE129"/>
  <c r="BE131"/>
  <c r="BE125"/>
  <c r="BE126"/>
  <c i="4" r="E108"/>
  <c r="BE124"/>
  <c r="BE134"/>
  <c r="BE155"/>
  <c r="BE123"/>
  <c r="BE125"/>
  <c r="BE126"/>
  <c r="BE128"/>
  <c r="BE129"/>
  <c r="BE132"/>
  <c r="BE133"/>
  <c r="BE138"/>
  <c r="BE139"/>
  <c r="BE140"/>
  <c r="BE141"/>
  <c r="BE143"/>
  <c r="BE144"/>
  <c r="BE145"/>
  <c r="BE148"/>
  <c r="BE150"/>
  <c r="BE156"/>
  <c r="BE157"/>
  <c r="BE158"/>
  <c r="J89"/>
  <c r="F92"/>
  <c r="BE120"/>
  <c r="BE121"/>
  <c r="BE122"/>
  <c r="BE127"/>
  <c r="BE130"/>
  <c r="BE131"/>
  <c r="BE135"/>
  <c r="BE137"/>
  <c r="BE142"/>
  <c r="BE146"/>
  <c r="BE147"/>
  <c r="BE149"/>
  <c r="BE151"/>
  <c r="BE152"/>
  <c r="BE153"/>
  <c r="BE154"/>
  <c r="BE159"/>
  <c r="BE160"/>
  <c i="3" r="F92"/>
  <c r="J137"/>
  <c r="J140"/>
  <c r="BE157"/>
  <c r="BE161"/>
  <c r="BE170"/>
  <c r="BE179"/>
  <c r="BE185"/>
  <c r="BE191"/>
  <c r="BE205"/>
  <c r="BE208"/>
  <c r="BE245"/>
  <c r="BE319"/>
  <c r="BE338"/>
  <c r="BE342"/>
  <c r="BE406"/>
  <c r="BE419"/>
  <c r="BE450"/>
  <c r="BE538"/>
  <c r="BE573"/>
  <c r="BE605"/>
  <c r="BE628"/>
  <c r="BE633"/>
  <c r="BE669"/>
  <c r="BE672"/>
  <c r="BE699"/>
  <c r="BE710"/>
  <c r="BE719"/>
  <c r="BE756"/>
  <c r="BE797"/>
  <c r="BE816"/>
  <c r="BE835"/>
  <c r="BE877"/>
  <c r="BE904"/>
  <c r="BE912"/>
  <c r="BE924"/>
  <c r="BE927"/>
  <c r="BE930"/>
  <c r="BE946"/>
  <c r="BE956"/>
  <c r="BE959"/>
  <c r="BE985"/>
  <c r="BE1014"/>
  <c r="BE1016"/>
  <c r="BE1017"/>
  <c r="BE1027"/>
  <c r="BE1031"/>
  <c r="BE1037"/>
  <c r="BE1038"/>
  <c r="BE1113"/>
  <c r="BE1119"/>
  <c r="BE1123"/>
  <c r="BE1126"/>
  <c r="BE1151"/>
  <c r="BE1152"/>
  <c r="BE1155"/>
  <c r="BE1157"/>
  <c r="BE173"/>
  <c r="BE180"/>
  <c r="BE186"/>
  <c r="BE189"/>
  <c r="BE202"/>
  <c r="BE232"/>
  <c r="BE239"/>
  <c r="BE266"/>
  <c r="BE404"/>
  <c r="BE410"/>
  <c r="BE412"/>
  <c r="BE456"/>
  <c r="BE534"/>
  <c r="BE544"/>
  <c r="BE549"/>
  <c r="BE572"/>
  <c r="BE575"/>
  <c r="BE612"/>
  <c r="BE636"/>
  <c r="BE647"/>
  <c r="BE666"/>
  <c r="BE668"/>
  <c r="BE708"/>
  <c r="BE717"/>
  <c r="BE736"/>
  <c r="BE738"/>
  <c r="BE740"/>
  <c r="BE752"/>
  <c r="BE769"/>
  <c r="BE773"/>
  <c r="BE780"/>
  <c r="BE783"/>
  <c r="BE825"/>
  <c r="BE841"/>
  <c r="BE854"/>
  <c r="BE860"/>
  <c r="BE983"/>
  <c r="BE986"/>
  <c r="BE1030"/>
  <c r="BE1039"/>
  <c r="BE1107"/>
  <c r="BE1121"/>
  <c r="BE1142"/>
  <c r="BE1144"/>
  <c r="E85"/>
  <c r="BE158"/>
  <c r="BE167"/>
  <c r="BE174"/>
  <c r="BE188"/>
  <c r="BE192"/>
  <c r="BE194"/>
  <c r="BE214"/>
  <c r="BE233"/>
  <c r="BE242"/>
  <c r="BE246"/>
  <c r="BE263"/>
  <c r="BE264"/>
  <c r="BE282"/>
  <c r="BE290"/>
  <c r="BE317"/>
  <c r="BE340"/>
  <c r="BE408"/>
  <c r="BE429"/>
  <c r="BE524"/>
  <c r="BE561"/>
  <c r="BE576"/>
  <c r="BE594"/>
  <c r="BE600"/>
  <c r="BE670"/>
  <c r="BE683"/>
  <c r="BE694"/>
  <c r="BE701"/>
  <c r="BE721"/>
  <c r="BE771"/>
  <c r="BE789"/>
  <c r="BE806"/>
  <c r="BE845"/>
  <c r="BE847"/>
  <c r="BE886"/>
  <c r="BE892"/>
  <c r="BE918"/>
  <c r="BE971"/>
  <c r="BE1003"/>
  <c r="BE1015"/>
  <c r="BE1028"/>
  <c r="BE1029"/>
  <c r="BE1055"/>
  <c r="BE1061"/>
  <c r="BE1067"/>
  <c r="BE1124"/>
  <c r="BE1134"/>
  <c r="BE146"/>
  <c r="BE151"/>
  <c r="BE220"/>
  <c r="BE226"/>
  <c r="BE274"/>
  <c r="BE296"/>
  <c r="BE306"/>
  <c r="BE308"/>
  <c r="BE341"/>
  <c r="BE420"/>
  <c r="BE461"/>
  <c r="BE477"/>
  <c r="BE487"/>
  <c r="BE510"/>
  <c r="BE554"/>
  <c r="BE557"/>
  <c r="BE563"/>
  <c r="BE569"/>
  <c r="BE571"/>
  <c r="BE616"/>
  <c r="BE620"/>
  <c r="BE626"/>
  <c r="BE650"/>
  <c r="BE674"/>
  <c r="BE677"/>
  <c r="BE688"/>
  <c r="BE750"/>
  <c r="BE754"/>
  <c r="BE768"/>
  <c r="BE784"/>
  <c r="BE787"/>
  <c r="BE799"/>
  <c r="BE818"/>
  <c r="BE832"/>
  <c r="BE842"/>
  <c r="BE867"/>
  <c r="BE880"/>
  <c r="BE911"/>
  <c r="BE949"/>
  <c r="BE952"/>
  <c r="BE988"/>
  <c r="BE989"/>
  <c r="BE991"/>
  <c r="BE996"/>
  <c r="BE1013"/>
  <c r="BE1075"/>
  <c r="BE1083"/>
  <c r="BE1095"/>
  <c r="BE1127"/>
  <c i="2" r="F92"/>
  <c r="BE145"/>
  <c r="BE148"/>
  <c r="BE171"/>
  <c r="BE176"/>
  <c r="BE182"/>
  <c r="BE205"/>
  <c r="BE328"/>
  <c r="BE381"/>
  <c r="BE383"/>
  <c r="BE390"/>
  <c r="BE400"/>
  <c r="BE434"/>
  <c r="BE449"/>
  <c r="BE499"/>
  <c r="BE502"/>
  <c r="BE505"/>
  <c r="BE513"/>
  <c r="BE519"/>
  <c r="BE523"/>
  <c r="BE537"/>
  <c r="BE538"/>
  <c r="BE542"/>
  <c r="BE552"/>
  <c r="BE565"/>
  <c r="BE583"/>
  <c r="BE596"/>
  <c r="BE621"/>
  <c r="BE632"/>
  <c r="BE651"/>
  <c r="BE670"/>
  <c r="BE707"/>
  <c r="BE728"/>
  <c r="BE744"/>
  <c r="BE760"/>
  <c r="BE774"/>
  <c r="BE808"/>
  <c r="BE846"/>
  <c r="BE861"/>
  <c r="BE922"/>
  <c r="BE928"/>
  <c r="BE956"/>
  <c r="BE966"/>
  <c r="BE1008"/>
  <c r="BE1014"/>
  <c r="BE1020"/>
  <c r="J89"/>
  <c r="J92"/>
  <c r="BE170"/>
  <c r="BE173"/>
  <c r="BE174"/>
  <c r="BE190"/>
  <c r="BE198"/>
  <c r="BE248"/>
  <c r="BE269"/>
  <c r="BE303"/>
  <c r="BE309"/>
  <c r="BE385"/>
  <c r="BE387"/>
  <c r="BE389"/>
  <c r="BE548"/>
  <c r="BE561"/>
  <c r="BE569"/>
  <c r="BE574"/>
  <c r="BE595"/>
  <c r="BE630"/>
  <c r="BE634"/>
  <c r="BE655"/>
  <c r="BE662"/>
  <c r="BE664"/>
  <c r="BE687"/>
  <c r="BE695"/>
  <c r="BE711"/>
  <c r="BE713"/>
  <c r="BE815"/>
  <c r="BE825"/>
  <c r="BE835"/>
  <c r="BE840"/>
  <c r="BE871"/>
  <c r="BE884"/>
  <c r="BE887"/>
  <c r="BE912"/>
  <c r="BE948"/>
  <c r="BE976"/>
  <c r="BE986"/>
  <c r="BE1002"/>
  <c r="BE1005"/>
  <c r="BE1040"/>
  <c r="BE1044"/>
  <c r="BE1055"/>
  <c r="BE154"/>
  <c r="BE163"/>
  <c r="BE203"/>
  <c r="BE216"/>
  <c r="BE217"/>
  <c r="BE229"/>
  <c r="BE240"/>
  <c r="BE246"/>
  <c r="BE254"/>
  <c r="BE281"/>
  <c r="BE401"/>
  <c r="BE419"/>
  <c r="BE539"/>
  <c r="BE541"/>
  <c r="BE584"/>
  <c r="BE601"/>
  <c r="BE604"/>
  <c r="BE619"/>
  <c r="BE665"/>
  <c r="BE666"/>
  <c r="BE668"/>
  <c r="BE689"/>
  <c r="BE716"/>
  <c r="BE730"/>
  <c r="BE758"/>
  <c r="BE782"/>
  <c r="BE784"/>
  <c r="BE881"/>
  <c r="BE890"/>
  <c r="BE938"/>
  <c r="BE950"/>
  <c r="BE977"/>
  <c r="BE978"/>
  <c r="BE979"/>
  <c r="BE980"/>
  <c r="BE1030"/>
  <c r="BE1042"/>
  <c r="BE1047"/>
  <c r="BE1053"/>
  <c r="BE1062"/>
  <c r="BE1063"/>
  <c r="BE1064"/>
  <c r="BE1067"/>
  <c r="BE1069"/>
  <c r="E85"/>
  <c r="BE155"/>
  <c r="BE166"/>
  <c r="BE167"/>
  <c r="BE208"/>
  <c r="BE211"/>
  <c r="BE256"/>
  <c r="BE266"/>
  <c r="BE279"/>
  <c r="BE301"/>
  <c r="BE311"/>
  <c r="BE314"/>
  <c r="BE317"/>
  <c r="BE318"/>
  <c r="BE330"/>
  <c r="BE458"/>
  <c r="BE486"/>
  <c r="BE490"/>
  <c r="BE525"/>
  <c r="BE535"/>
  <c r="BE571"/>
  <c r="BE597"/>
  <c r="BE599"/>
  <c r="BE653"/>
  <c r="BE660"/>
  <c r="BE676"/>
  <c r="BE696"/>
  <c r="BE700"/>
  <c r="BE701"/>
  <c r="BE718"/>
  <c r="BE798"/>
  <c r="BE822"/>
  <c r="BE860"/>
  <c r="BE900"/>
  <c r="BE903"/>
  <c r="BE919"/>
  <c r="BE987"/>
  <c r="BE988"/>
  <c r="BE1043"/>
  <c r="BE1045"/>
  <c r="J34"/>
  <c i="1" r="AW95"/>
  <c i="3" r="J34"/>
  <c i="1" r="AW96"/>
  <c i="4" r="F34"/>
  <c i="1" r="BA97"/>
  <c i="4" r="J34"/>
  <c i="1" r="AW97"/>
  <c i="4" r="F37"/>
  <c i="1" r="BD97"/>
  <c i="5" r="F35"/>
  <c i="1" r="BB98"/>
  <c i="5" r="F36"/>
  <c i="1" r="BC98"/>
  <c i="6" r="J34"/>
  <c i="1" r="AW99"/>
  <c i="6" r="F37"/>
  <c i="1" r="BD99"/>
  <c i="7" r="J34"/>
  <c i="1" r="AW100"/>
  <c i="7" r="F34"/>
  <c i="1" r="BA100"/>
  <c i="8" r="F36"/>
  <c i="1" r="BC101"/>
  <c i="8" r="F37"/>
  <c i="1" r="BD101"/>
  <c i="9" r="F36"/>
  <c i="1" r="BC102"/>
  <c i="10" r="J34"/>
  <c i="1" r="AW103"/>
  <c i="10" r="F37"/>
  <c i="1" r="BD103"/>
  <c i="2" r="F34"/>
  <c i="1" r="BA95"/>
  <c i="3" r="F35"/>
  <c i="1" r="BB96"/>
  <c i="4" r="F35"/>
  <c i="1" r="BB97"/>
  <c i="4" r="F36"/>
  <c i="1" r="BC97"/>
  <c i="5" r="J34"/>
  <c i="1" r="AW98"/>
  <c i="5" r="F37"/>
  <c i="1" r="BD98"/>
  <c i="5" r="F34"/>
  <c i="1" r="BA98"/>
  <c i="6" r="F35"/>
  <c i="1" r="BB99"/>
  <c i="6" r="F36"/>
  <c i="1" r="BC99"/>
  <c i="7" r="F35"/>
  <c i="1" r="BB100"/>
  <c i="8" r="J34"/>
  <c i="1" r="AW101"/>
  <c i="8" r="F34"/>
  <c i="1" r="BA101"/>
  <c i="9" r="J34"/>
  <c i="1" r="AW102"/>
  <c i="9" r="F35"/>
  <c i="1" r="BB102"/>
  <c i="10" r="F35"/>
  <c i="1" r="BB103"/>
  <c i="10" r="F34"/>
  <c i="1" r="BA103"/>
  <c i="2" r="F35"/>
  <c i="1" r="BB95"/>
  <c i="2" r="F37"/>
  <c i="1" r="BD95"/>
  <c i="3" r="F36"/>
  <c i="1" r="BC96"/>
  <c i="6" r="F34"/>
  <c i="1" r="BA99"/>
  <c i="7" r="F37"/>
  <c i="1" r="BD100"/>
  <c i="7" r="F36"/>
  <c i="1" r="BC100"/>
  <c i="8" r="F35"/>
  <c i="1" r="BB101"/>
  <c i="9" r="F34"/>
  <c i="1" r="BA102"/>
  <c i="9" r="F37"/>
  <c i="1" r="BD102"/>
  <c i="10" r="F36"/>
  <c i="1" r="BC103"/>
  <c i="2" r="F36"/>
  <c i="1" r="BC95"/>
  <c i="3" r="F34"/>
  <c i="1" r="BA96"/>
  <c i="3" r="F37"/>
  <c i="1" r="BD96"/>
  <c i="2" l="1" r="P143"/>
  <c i="3" r="P144"/>
  <c r="P675"/>
  <c i="2" r="R602"/>
  <c i="10" r="P120"/>
  <c r="P119"/>
  <c i="1" r="AU103"/>
  <c i="5" r="R120"/>
  <c i="4" r="T118"/>
  <c i="3" r="T675"/>
  <c i="2" r="R142"/>
  <c r="T602"/>
  <c i="7" r="P118"/>
  <c i="1" r="AU100"/>
  <c i="2" r="T143"/>
  <c r="T142"/>
  <c i="8" r="T118"/>
  <c i="10" r="T120"/>
  <c r="T119"/>
  <c i="5" r="T120"/>
  <c i="6" r="BK118"/>
  <c r="J118"/>
  <c r="J96"/>
  <c i="3" r="R675"/>
  <c r="R143"/>
  <c i="2" r="P602"/>
  <c i="5" r="P120"/>
  <c i="1" r="AU98"/>
  <c i="4" r="P118"/>
  <c i="1" r="AU97"/>
  <c i="3" r="T144"/>
  <c r="T143"/>
  <c i="2" r="BK1065"/>
  <c r="J1065"/>
  <c r="J120"/>
  <c i="3" r="BK144"/>
  <c r="J144"/>
  <c r="J97"/>
  <c r="BK675"/>
  <c r="J675"/>
  <c r="J106"/>
  <c i="9" r="BK122"/>
  <c r="J122"/>
  <c r="J97"/>
  <c i="2" r="BK602"/>
  <c r="J602"/>
  <c r="J106"/>
  <c i="4" r="BK118"/>
  <c r="J118"/>
  <c r="J96"/>
  <c i="3" r="BK1153"/>
  <c r="J1153"/>
  <c r="J121"/>
  <c i="9" r="BK134"/>
  <c r="J134"/>
  <c r="J100"/>
  <c i="10" r="BK120"/>
  <c r="BK119"/>
  <c r="J119"/>
  <c r="J96"/>
  <c i="2" r="BK143"/>
  <c r="J143"/>
  <c r="J97"/>
  <c i="8" r="BK118"/>
  <c r="J118"/>
  <c r="J96"/>
  <c i="2" r="J33"/>
  <c i="1" r="AV95"/>
  <c r="AT95"/>
  <c i="3" r="F33"/>
  <c i="1" r="AZ96"/>
  <c i="10" r="J33"/>
  <c i="1" r="AV103"/>
  <c r="AT103"/>
  <c i="2" r="F33"/>
  <c i="1" r="AZ95"/>
  <c i="4" r="F33"/>
  <c i="1" r="AZ97"/>
  <c i="4" r="J33"/>
  <c i="1" r="AV97"/>
  <c r="AT97"/>
  <c i="5" r="J33"/>
  <c i="1" r="AV98"/>
  <c r="AT98"/>
  <c i="5" r="F33"/>
  <c i="1" r="AZ98"/>
  <c i="5" r="J30"/>
  <c i="1" r="AG98"/>
  <c i="6" r="F33"/>
  <c i="1" r="AZ99"/>
  <c i="6" r="J33"/>
  <c i="1" r="AV99"/>
  <c r="AT99"/>
  <c i="7" r="F33"/>
  <c i="1" r="AZ100"/>
  <c i="7" r="J33"/>
  <c i="1" r="AV100"/>
  <c r="AT100"/>
  <c i="7" r="J30"/>
  <c i="1" r="AG100"/>
  <c i="8" r="F33"/>
  <c i="1" r="AZ101"/>
  <c i="8" r="J33"/>
  <c i="1" r="AV101"/>
  <c r="AT101"/>
  <c i="9" r="J33"/>
  <c i="1" r="AV102"/>
  <c r="AT102"/>
  <c i="9" r="F33"/>
  <c i="1" r="AZ102"/>
  <c i="10" r="F33"/>
  <c i="1" r="AZ103"/>
  <c r="BD94"/>
  <c r="W33"/>
  <c r="BA94"/>
  <c r="W30"/>
  <c r="BC94"/>
  <c r="W32"/>
  <c r="BB94"/>
  <c r="AX94"/>
  <c i="3" r="J33"/>
  <c i="1" r="AV96"/>
  <c r="AT96"/>
  <c i="3" l="1" r="P143"/>
  <c i="1" r="AU96"/>
  <c i="2" r="P142"/>
  <c i="1" r="AU95"/>
  <c i="3" r="BK143"/>
  <c r="J143"/>
  <c i="2" r="BK142"/>
  <c r="J142"/>
  <c r="J96"/>
  <c i="10" r="J120"/>
  <c r="J97"/>
  <c i="9" r="BK121"/>
  <c r="J121"/>
  <c i="1" r="AN100"/>
  <c i="7" r="J39"/>
  <c i="1" r="AN98"/>
  <c i="5" r="J39"/>
  <c i="8" r="J30"/>
  <c i="1" r="AG101"/>
  <c i="6" r="J30"/>
  <c i="1" r="AG99"/>
  <c i="9" r="J30"/>
  <c i="1" r="AG102"/>
  <c r="AW94"/>
  <c r="AK30"/>
  <c i="3" r="J30"/>
  <c i="1" r="AG96"/>
  <c i="4" r="J30"/>
  <c i="1" r="AG97"/>
  <c i="10" r="J30"/>
  <c i="1" r="AG103"/>
  <c r="AY94"/>
  <c r="AZ94"/>
  <c r="W29"/>
  <c r="W31"/>
  <c i="10" l="1" r="J39"/>
  <c i="9" r="J39"/>
  <c i="6" r="J39"/>
  <c i="8" r="J39"/>
  <c i="4" r="J39"/>
  <c i="3" r="J39"/>
  <c i="9" r="J96"/>
  <c i="3" r="J96"/>
  <c i="1" r="AN103"/>
  <c r="AN97"/>
  <c r="AN99"/>
  <c r="AN101"/>
  <c r="AN102"/>
  <c r="AN96"/>
  <c r="AV94"/>
  <c r="AK29"/>
  <c r="AU94"/>
  <c i="2" r="J30"/>
  <c i="1" r="AG95"/>
  <c r="AG94"/>
  <c r="AK26"/>
  <c i="2" l="1" r="J39"/>
  <c i="1" r="AN95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<sst xmlns="http://schemas.openxmlformats.org/spreadsheetml/2006/main">
  <si>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</si>
  <si>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</si>
  <si>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</si>
  <si>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</si>
  <si>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</si>
  <si>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{3dbfb443-0ac2-4cc8-bb6b-57ea6caf9deb}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</si>
  <si>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</si>
  <si>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</si>
  <si>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</si>
  <si>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</si>
  <si>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</si>
  <si>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</si>
  <si>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</si>
  <si>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</si>
  <si>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004-2019(2022)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</si>
  <si>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</si>
  <si>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</si>
  <si>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úspor energie ISŠ Moravská Třebová, 9. května 496-5</t>
  </si>
  <si>
    <t>KSO:</t>
  </si>
  <si>
    <t>CC-CZ:</t>
  </si>
  <si>
    <t>Místo:</t>
  </si>
  <si>
    <t xml:space="preserve"> </t>
  </si>
  <si>
    <t>Datum:</t>
  </si>
  <si>
    <t>1. 2. 2022</t>
  </si>
  <si>
    <t>Zadavatel:</t>
  </si>
  <si>
    <t>IČ:</t>
  </si>
  <si>
    <t>Pardubický kraj</t>
  </si>
  <si>
    <t>DIČ:</t>
  </si>
  <si>
    <t>Uchazeč:</t>
  </si>
  <si>
    <t>Vyplň údaj</t>
  </si>
  <si>
    <t>Projektant:</t>
  </si>
  <si>
    <t>27768180</t>
  </si>
  <si>
    <t>Uschemer s.r.o.</t>
  </si>
  <si>
    <t>True</t>
  </si>
  <si>
    <t>1</t>
  </si>
  <si>
    <t>Zpracovatel:</t>
  </si>
  <si>
    <t>Poznámka:</t>
  </si>
  <si>
    <t>Aktualizace 2022 (databáze ÚRS 2021/2)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</si>
  <si>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</si>
  <si>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</si>
  <si>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</si>
  <si>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</si>
  <si>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</si>
  <si>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</si>
  <si>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</si>
  <si>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</si>
  <si>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</si>
  <si>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</si>
  <si>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</si>
  <si>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</si>
  <si>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</si>
  <si>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</si>
  <si>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</si>
  <si>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</si>
  <si>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</si>
  <si>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</si>
  <si>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</si>
  <si>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</si>
  <si>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</si>
  <si>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</si>
  <si>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</si>
  <si>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</si>
  <si>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</si>
  <si>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</si>
  <si>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</si>
  <si>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</si>
  <si>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</si>
  <si>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</si>
  <si>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</si>
  <si>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</si>
  <si>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</si>
  <si>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</si>
  <si>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</si>
  <si>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</si>
  <si>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</si>
  <si>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</si>
  <si>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</si>
  <si>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</si>
  <si>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</si>
  <si>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</si>
  <si>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</si>
  <si>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</si>
  <si>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</si>
  <si>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</si>
  <si>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SO01 - nová budova</t>
  </si>
  <si>
    <t>STA</t>
  </si>
  <si>
    <t>{f9d562ec-e060-41bd-98fc-c9ccf15ad8bf}</t>
  </si>
  <si>
    <t>2</t>
  </si>
  <si>
    <t>SO02</t>
  </si>
  <si>
    <t>SO02 - stará budova</t>
  </si>
  <si>
    <t>{81fc3fa9-e52c-401d-890a-1f473070838f}</t>
  </si>
  <si>
    <t>EL-01</t>
  </si>
  <si>
    <t>Uzemnění a jímací soustava</t>
  </si>
  <si>
    <t>PRO</t>
  </si>
  <si>
    <t>{8ec81f41-2853-4ae0-958d-2b62647fbdf8}</t>
  </si>
  <si>
    <t>EL-02</t>
  </si>
  <si>
    <t>Připojení VZT jednotek v učebnách</t>
  </si>
  <si>
    <t>{4e6277cc-24fc-44fd-8220-606f4f151f0f}</t>
  </si>
  <si>
    <t>EL-03</t>
  </si>
  <si>
    <t>VRN - Vedlejší rozpočtové náklady</t>
  </si>
  <si>
    <t>VON</t>
  </si>
  <si>
    <t>{eb5a3a4c-0357-4572-a60b-2e884aff100e}</t>
  </si>
  <si>
    <t>EL-04</t>
  </si>
  <si>
    <t>Nová svítidla a vypínače na fasádě</t>
  </si>
  <si>
    <t>{ad52309e-f74e-4e10-99ef-05e14540b455}</t>
  </si>
  <si>
    <t>EL-05</t>
  </si>
  <si>
    <t>Přemístění zvonkového tabla a krabice MIS (CETIN)</t>
  </si>
  <si>
    <t>{8d901cac-4c61-46b1-996a-d51b1d40f941}</t>
  </si>
  <si>
    <t>VZT</t>
  </si>
  <si>
    <t>Vzduchotechnika</t>
  </si>
  <si>
    <t>{e559cdd3-86c7-4419-9f48-104fbcf43439}</t>
  </si>
  <si>
    <t>VRN</t>
  </si>
  <si>
    <t>Vedlejší rozpočtové náklady</t>
  </si>
  <si>
    <t>{2f818302-380d-40b4-965a-d5c02e9fcb86}</t>
  </si>
  <si>
    <t>KRYCÍ LIST SOUPISU PRACÍ</t>
  </si>
  <si>
    <t>Objekt:</t>
  </si>
  <si>
    <t>SO01 - SO01 - nová budova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</si>
  <si>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</si>
  <si>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</si>
  <si>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</si>
  <si>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</si>
  <si>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</si>
  <si>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</si>
  <si>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</si>
  <si>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</si>
  <si>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</si>
  <si>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</si>
  <si>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</si>
  <si>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</si>
  <si>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</si>
  <si>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</si>
  <si>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</si>
  <si>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</si>
  <si>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</si>
  <si>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</si>
  <si>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723 - Zdravotechnika - vnitřní plynovod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</si>
  <si>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</si>
  <si>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</si>
  <si>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</si>
  <si>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</si>
  <si>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</si>
  <si>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</si>
  <si>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</si>
  <si>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</si>
  <si>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 xml:space="preserve">    786 - Dokončovací práce - čalounické úpravy</t>
  </si>
  <si>
    <t xml:space="preserve">    VRN3 - Zařízení staveniště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</si>
  <si>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</si>
  <si>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</si>
  <si>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</si>
  <si>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</si>
  <si>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</si>
  <si>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</si>
  <si>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</si>
  <si>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</si>
  <si>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</si>
  <si>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</si>
  <si>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</si>
  <si>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</si>
  <si>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</si>
  <si>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</si>
  <si>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</si>
  <si>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</si>
  <si>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</si>
  <si>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</si>
  <si>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</si>
  <si>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</si>
  <si>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ručně</t>
  </si>
  <si>
    <t>m2</t>
  </si>
  <si>
    <t>4</t>
  </si>
  <si>
    <t>270985558</t>
  </si>
  <si>
    <t>VV</t>
  </si>
  <si>
    <t>okapový chodník</t>
  </si>
  <si>
    <t>(13,19+8,2+14,38+8,2+13,2)*0,6</t>
  </si>
  <si>
    <t>113106123</t>
  </si>
  <si>
    <t>Rozebrání dlažeb ze zámkových dlaždic komunikací pro pěší ručně</t>
  </si>
  <si>
    <t>-275247449</t>
  </si>
  <si>
    <t>Podle výkresu situace, předláždění zámkové dlažby</t>
  </si>
  <si>
    <t>7,43*1,0</t>
  </si>
  <si>
    <t>8,83*1,99</t>
  </si>
  <si>
    <t>11,61*7,47</t>
  </si>
  <si>
    <t>Součet</t>
  </si>
  <si>
    <t>3</t>
  </si>
  <si>
    <t>113107121</t>
  </si>
  <si>
    <t>Odstranění podkladu z kameniva drceného tl 100 mm ručně</t>
  </si>
  <si>
    <t>-641891552</t>
  </si>
  <si>
    <t>118001001</t>
  </si>
  <si>
    <t>Úprava terénu po dokončení prací vyčištěním, uhrabáním</t>
  </si>
  <si>
    <t>214669339</t>
  </si>
  <si>
    <t>Pod lešením a kolem lešení do vzdálenosti 3,0 m od budovy</t>
  </si>
  <si>
    <t>2*7,465*3,0</t>
  </si>
  <si>
    <t>2*15,0*3,0</t>
  </si>
  <si>
    <t>30,9*3,0</t>
  </si>
  <si>
    <t>2*(0,97+0,57)*3,0</t>
  </si>
  <si>
    <t>10,15*3,0+6,795*3,0</t>
  </si>
  <si>
    <t>5</t>
  </si>
  <si>
    <t>131203101</t>
  </si>
  <si>
    <t>Hloubení jam ručním nebo pneum nářadím v soudržných horninách tř. 3</t>
  </si>
  <si>
    <t>m3</t>
  </si>
  <si>
    <t>1156344458</t>
  </si>
  <si>
    <t>Odkopání lapačů střešních splavenin</t>
  </si>
  <si>
    <t>4*0,6*0,6*1,5</t>
  </si>
  <si>
    <t>6</t>
  </si>
  <si>
    <t>131203109</t>
  </si>
  <si>
    <t>Příplatek za lepivost u hloubení jam ručním nebo pneum nářadím v hornině tř. 3</t>
  </si>
  <si>
    <t>263943264</t>
  </si>
  <si>
    <t>7</t>
  </si>
  <si>
    <t>132212201</t>
  </si>
  <si>
    <t>Hloubení rýh š přes 600 do 2000 mm ručním nebo pneum nářadím v soudržných horninách tř. 3</t>
  </si>
  <si>
    <t>-1289741559</t>
  </si>
  <si>
    <t>(9,4+6,175+13,3+29,9+13,3+9,055+2,833*2)*0,7*0,2</t>
  </si>
  <si>
    <t>8</t>
  </si>
  <si>
    <t>132212209</t>
  </si>
  <si>
    <t>Příplatek za lepivost u hloubení rýh š do 2000 mm ručním nebo pneum nářadím v hornině tř. 3</t>
  </si>
  <si>
    <t>871097993</t>
  </si>
  <si>
    <t>9</t>
  </si>
  <si>
    <t>162201102</t>
  </si>
  <si>
    <t>Vodorovné přemístění do 50 m výkopku/sypaniny z horniny tř. 1 až 4</t>
  </si>
  <si>
    <t>-1209983733</t>
  </si>
  <si>
    <t>2,16+12,151</t>
  </si>
  <si>
    <t>10</t>
  </si>
  <si>
    <t>171201201</t>
  </si>
  <si>
    <t>Uložení sypaniny na skládky</t>
  </si>
  <si>
    <t>573110981</t>
  </si>
  <si>
    <t>11</t>
  </si>
  <si>
    <t>174101101</t>
  </si>
  <si>
    <t>Zásyp jam, šachet rýh nebo kolem objektů sypaninou se zhutněním</t>
  </si>
  <si>
    <t>369113092</t>
  </si>
  <si>
    <t>Svislé a kompletní konstrukce</t>
  </si>
  <si>
    <t>12</t>
  </si>
  <si>
    <t>311272331</t>
  </si>
  <si>
    <t>Zdivo z pórobetonových tvárnic hladkých přes P2 do P4 přes 450 do 600 kg/m3 na tenkovrstvou maltu tl 375 mm</t>
  </si>
  <si>
    <t>1438750884</t>
  </si>
  <si>
    <t>Zazdění otvorů po skleněných tvárnicích</t>
  </si>
  <si>
    <t>0,9*0,9</t>
  </si>
  <si>
    <t>2*1,5*1,5</t>
  </si>
  <si>
    <t>Komunikace pozemní</t>
  </si>
  <si>
    <t>13</t>
  </si>
  <si>
    <t>564710011</t>
  </si>
  <si>
    <t>Podklad z kameniva hrubého drceného vel. 8-16 mm tl. 50 mm</t>
  </si>
  <si>
    <t>-644286359</t>
  </si>
  <si>
    <t>Zámková dlažba, předláždění</t>
  </si>
  <si>
    <t>14</t>
  </si>
  <si>
    <t>564731111</t>
  </si>
  <si>
    <t>Podklad z kameniva hrubého drceného vel. 32-63 mm tl 100 mm</t>
  </si>
  <si>
    <t>680349758</t>
  </si>
  <si>
    <t>11,61*7,47*2 "dvojnásobná tl. pro pojezdovou dlažbu</t>
  </si>
  <si>
    <t>596211110</t>
  </si>
  <si>
    <t>Kladení zámkové dlažby komunikací pro pěší tl 60 mm skupiny A pl do 50 m2</t>
  </si>
  <si>
    <t>-455224269</t>
  </si>
  <si>
    <t>16</t>
  </si>
  <si>
    <t>M</t>
  </si>
  <si>
    <t>59245015</t>
  </si>
  <si>
    <t>dlažba zámková profilová základní 20x16,5x6 cm přírodní</t>
  </si>
  <si>
    <t>1107492084</t>
  </si>
  <si>
    <t>25,002*1,1 'Přepočtené koeficientem množství</t>
  </si>
  <si>
    <t>17</t>
  </si>
  <si>
    <t>596211210</t>
  </si>
  <si>
    <t>Kladení zámkové dlažby komunikací pro pěší tl 80 mm skupiny A pl do 50 m2</t>
  </si>
  <si>
    <t>-1192574031</t>
  </si>
  <si>
    <t>18</t>
  </si>
  <si>
    <t>59245013</t>
  </si>
  <si>
    <t>dlažba zámková profilová 20x16,5x8 cm přírodní</t>
  </si>
  <si>
    <t>2009079883</t>
  </si>
  <si>
    <t>86,727*1,1 'Přepočtené koeficientem množství</t>
  </si>
  <si>
    <t>Úpravy povrchů, podlahy a osazování výplní</t>
  </si>
  <si>
    <t>19</t>
  </si>
  <si>
    <t>612142001</t>
  </si>
  <si>
    <t>Potažení vnitřních stěn sklovláknitým pletivem vtlačeným do tenkovrstvé hmoty</t>
  </si>
  <si>
    <t>-1546053470</t>
  </si>
  <si>
    <t>po skleněných tvárnicích</t>
  </si>
  <si>
    <t>20</t>
  </si>
  <si>
    <t>612321121</t>
  </si>
  <si>
    <t>Vápenocementová omítka hladká jednovrstvá vnitřních stěn nanášená ručně</t>
  </si>
  <si>
    <t>-858898313</t>
  </si>
  <si>
    <t>612325302</t>
  </si>
  <si>
    <t>Vápenocementová štuková omítka ostění nebo nadpraží</t>
  </si>
  <si>
    <t>547215735</t>
  </si>
  <si>
    <t>ostění</t>
  </si>
  <si>
    <t>(7,465+2*3,6)*0,5</t>
  </si>
  <si>
    <t>59*(1,45+2*2,1)*0,5</t>
  </si>
  <si>
    <t>(1,4+2*2,1)*0,5</t>
  </si>
  <si>
    <t>5*(1,45+2*1,5)*0,5</t>
  </si>
  <si>
    <t>4*(0,45+2*0,9)*0,5</t>
  </si>
  <si>
    <t>(1,4+2*1,45)*0,5</t>
  </si>
  <si>
    <t>2*(0,9+2,02*2)*0,5</t>
  </si>
  <si>
    <t>Zapravení otvorů pro klimatizaci DN350</t>
  </si>
  <si>
    <t>2*3*2*0,35*3,14*0,5</t>
  </si>
  <si>
    <t>22</t>
  </si>
  <si>
    <t>621142001</t>
  </si>
  <si>
    <t>Potažení vnějších podhledů sklovláknitým pletivem vtlačeným do tenkovrstvé hmoty</t>
  </si>
  <si>
    <t>1206868007</t>
  </si>
  <si>
    <t>Podhled stříšky S4</t>
  </si>
  <si>
    <t>7,205*(0,2+0,22)</t>
  </si>
  <si>
    <t>Podhled stříšky S5</t>
  </si>
  <si>
    <t>7,93*(0,15+0,52)</t>
  </si>
  <si>
    <t>Čela krokví</t>
  </si>
  <si>
    <t>S3</t>
  </si>
  <si>
    <t>7,205*0,5</t>
  </si>
  <si>
    <t>S4</t>
  </si>
  <si>
    <t>7,205*0,275</t>
  </si>
  <si>
    <t>23</t>
  </si>
  <si>
    <t>621221001</t>
  </si>
  <si>
    <t>Montáž kontaktního zateplení vnějších podhledů z minerální vlny s podélnou orientací tl do 40 mm</t>
  </si>
  <si>
    <t>820886343</t>
  </si>
  <si>
    <t>24</t>
  </si>
  <si>
    <t>63151518.3</t>
  </si>
  <si>
    <t>deska izolační minerální kontaktních fasád podélné vlákno λ=0,036 tl 30mm</t>
  </si>
  <si>
    <t>1701832155</t>
  </si>
  <si>
    <t>8,339*1,05 'Přepočtené koeficientem množství</t>
  </si>
  <si>
    <t>25</t>
  </si>
  <si>
    <t>621221011</t>
  </si>
  <si>
    <t>Montáž kontaktního zateplení vnějších podhledů z minerální vlny s podélnou orientací tl do 80 mm</t>
  </si>
  <si>
    <t>-1406619305</t>
  </si>
  <si>
    <t>podhled stříšky nad vstupem, S3</t>
  </si>
  <si>
    <t>7,465*1,74</t>
  </si>
  <si>
    <t>podhled střechy S1</t>
  </si>
  <si>
    <t>(21,88+2,13)*0,5</t>
  </si>
  <si>
    <t>26</t>
  </si>
  <si>
    <t>63151519</t>
  </si>
  <si>
    <t>deska izolační minerální kontaktních fasád podélné vlákno λ=0,036 tl 50mm</t>
  </si>
  <si>
    <t>-253118372</t>
  </si>
  <si>
    <t>24,9942857142857*1,05 'Přepočtené koeficientem množství</t>
  </si>
  <si>
    <t>27</t>
  </si>
  <si>
    <t>621531021</t>
  </si>
  <si>
    <t>Tenkovrstvá silikonová zrnitá omítka tl. 2,0 mm včetně penetrace vnějších podhledů</t>
  </si>
  <si>
    <t>-810247290</t>
  </si>
  <si>
    <t>28</t>
  </si>
  <si>
    <t>622131121</t>
  </si>
  <si>
    <t>Penetrační nátěr vnějších stěn nanášený ručně</t>
  </si>
  <si>
    <t>1309801936</t>
  </si>
  <si>
    <t>Na původní podklad před prováděním zateplení</t>
  </si>
  <si>
    <t>59,983+647,061+65,874+457,6*0,25</t>
  </si>
  <si>
    <t>29</t>
  </si>
  <si>
    <t>622211021</t>
  </si>
  <si>
    <t>Montáž kontaktního zateplení vnějších stěn z polystyrénových desek tl do 120 mm</t>
  </si>
  <si>
    <t>-1677801899</t>
  </si>
  <si>
    <t>Sokl v. 0,7m, z toho 0,2m pod terén</t>
  </si>
  <si>
    <t>2*7,465*0,7</t>
  </si>
  <si>
    <t>2*12,84*0,7</t>
  </si>
  <si>
    <t>28,74*0,7</t>
  </si>
  <si>
    <t>2*(0,97+0,57)*0,7</t>
  </si>
  <si>
    <t>8,95*0,7+5,595*0,7</t>
  </si>
  <si>
    <t>odpočet dveří</t>
  </si>
  <si>
    <t>-2*0,9*0,5</t>
  </si>
  <si>
    <t>30</t>
  </si>
  <si>
    <t>28376018</t>
  </si>
  <si>
    <t xml:space="preserve">deska fasádní polystyrénová soklová  tl 120mm</t>
  </si>
  <si>
    <t>-2041759420</t>
  </si>
  <si>
    <t>59,983*1,05 'Přepočtené koeficientem množství</t>
  </si>
  <si>
    <t>31</t>
  </si>
  <si>
    <t>622221021</t>
  </si>
  <si>
    <t>Montáž kontaktního zateplení vnějších stěn z minerální vlny s podélnou orientací vláken tl do 120 mm</t>
  </si>
  <si>
    <t>1129426688</t>
  </si>
  <si>
    <t>Zateplení fasády</t>
  </si>
  <si>
    <t>2*7,465*10,8</t>
  </si>
  <si>
    <t>2*12,84*12,1</t>
  </si>
  <si>
    <t>28,74*12,1</t>
  </si>
  <si>
    <t>2*(0,97+0,57)*12,1</t>
  </si>
  <si>
    <t>8,95*3,375+5,595*3,45</t>
  </si>
  <si>
    <t>odpočet zateplení tl. 180mm</t>
  </si>
  <si>
    <t>-12,79*10,15</t>
  </si>
  <si>
    <t>komín</t>
  </si>
  <si>
    <t>2*7,675*0,625+(3,74+1,48)*2*1,9</t>
  </si>
  <si>
    <t>odpočet oken a dveří</t>
  </si>
  <si>
    <t>-7,465*3,1</t>
  </si>
  <si>
    <t>-(59-21)*1,45*2,1</t>
  </si>
  <si>
    <t>-1,4*2,1</t>
  </si>
  <si>
    <t>-5*1,45*1,5</t>
  </si>
  <si>
    <t>-4*0,45*0,9</t>
  </si>
  <si>
    <t>-1,4*1,45</t>
  </si>
  <si>
    <t>-2*0,9*1,52</t>
  </si>
  <si>
    <t>32</t>
  </si>
  <si>
    <t>63151529</t>
  </si>
  <si>
    <t>deska izolační minerální kontaktních fasád podélné vlákno λ=0,036 tl 120mm</t>
  </si>
  <si>
    <t>1091030248</t>
  </si>
  <si>
    <t>647,061*1,05 'Přepočtené koeficientem množství</t>
  </si>
  <si>
    <t>33</t>
  </si>
  <si>
    <t>622221041</t>
  </si>
  <si>
    <t>Montáž kontaktního zateplení vnějších stěn z minerální vlny s podélnou orientací tl přes 160 mm</t>
  </si>
  <si>
    <t>802611826</t>
  </si>
  <si>
    <t>Zateplení tl. 180mm, pro žaluzie</t>
  </si>
  <si>
    <t>12,79*10,15</t>
  </si>
  <si>
    <t>odpočet oken</t>
  </si>
  <si>
    <t>-21*1,45*2,1</t>
  </si>
  <si>
    <t>34</t>
  </si>
  <si>
    <t>63151539</t>
  </si>
  <si>
    <t>deska izolační minerální kontaktních fasád podélné vlákno λ=0,036 tl 180mm</t>
  </si>
  <si>
    <t>-433818656</t>
  </si>
  <si>
    <t>65,874*1,05 'Přepočtené koeficientem množství</t>
  </si>
  <si>
    <t>35</t>
  </si>
  <si>
    <t>622222051</t>
  </si>
  <si>
    <t>Montáž kontaktního zateplení vnějšího ostění hl. špalety do 400 mm z minerální vlny tl do 40 mm</t>
  </si>
  <si>
    <t>m</t>
  </si>
  <si>
    <t>-711349460</t>
  </si>
  <si>
    <t>okna učeben</t>
  </si>
  <si>
    <t>(2*7+8)*2*10,4</t>
  </si>
  <si>
    <t>36</t>
  </si>
  <si>
    <t>-2138276932</t>
  </si>
  <si>
    <t>457,600*0,27</t>
  </si>
  <si>
    <t>123,552*1,05 'Přepočtené koeficientem množství</t>
  </si>
  <si>
    <t>37</t>
  </si>
  <si>
    <t>622251105</t>
  </si>
  <si>
    <t>Příplatek k cenám kontaktního zateplení stěn za použití tepelněizolačních zátek z minerální vlny</t>
  </si>
  <si>
    <t>1581223399</t>
  </si>
  <si>
    <t>38</t>
  </si>
  <si>
    <t>622252001</t>
  </si>
  <si>
    <t>Montáž zakládacích soklových lišt kontaktního zateplení</t>
  </si>
  <si>
    <t>361488487</t>
  </si>
  <si>
    <t>Založení MW</t>
  </si>
  <si>
    <t>2*7,465</t>
  </si>
  <si>
    <t>2*12,84</t>
  </si>
  <si>
    <t>28,74</t>
  </si>
  <si>
    <t>2*(0,97+0,57)</t>
  </si>
  <si>
    <t>8,95+5,595</t>
  </si>
  <si>
    <t>-2*0,9</t>
  </si>
  <si>
    <t>39</t>
  </si>
  <si>
    <t>59051649</t>
  </si>
  <si>
    <t>lišta soklová Al s okapničkou zakládací U 12cm 0,95/200cm</t>
  </si>
  <si>
    <t>1494292144</t>
  </si>
  <si>
    <t>85,175*1,05 'Přepočtené koeficientem množství</t>
  </si>
  <si>
    <t>40</t>
  </si>
  <si>
    <t>622252002</t>
  </si>
  <si>
    <t>Montáž ostatních lišt kontaktního zateplení</t>
  </si>
  <si>
    <t>-1214810524</t>
  </si>
  <si>
    <t>Rohovník PVC s tkaninou</t>
  </si>
  <si>
    <t>Nároží budov</t>
  </si>
  <si>
    <t>2*4,075</t>
  </si>
  <si>
    <t>7*12,6</t>
  </si>
  <si>
    <t>2*(14,3-4,725)</t>
  </si>
  <si>
    <t>okna</t>
  </si>
  <si>
    <t>2*2*2,1</t>
  </si>
  <si>
    <t>4*2*0,9</t>
  </si>
  <si>
    <t>2*1,45</t>
  </si>
  <si>
    <t>dveře</t>
  </si>
  <si>
    <t>2*2,02*2</t>
  </si>
  <si>
    <t>Mezisoučet</t>
  </si>
  <si>
    <t>APU lišta</t>
  </si>
  <si>
    <t>vstup</t>
  </si>
  <si>
    <t>2*3,6+7,465</t>
  </si>
  <si>
    <t>59*(1,45+2*2,1)</t>
  </si>
  <si>
    <t>1,4+2*2,1</t>
  </si>
  <si>
    <t>5*(1,45+2*1,5)</t>
  </si>
  <si>
    <t>4*(0,45+2*0,9)</t>
  </si>
  <si>
    <t>1,4+2*1,45</t>
  </si>
  <si>
    <t>6*(0,9+2*0,9)</t>
  </si>
  <si>
    <t>2*(0,9+2,02*2)</t>
  </si>
  <si>
    <t>Profil s okapnicí</t>
  </si>
  <si>
    <t>10,8*2+12,55</t>
  </si>
  <si>
    <t>7,205</t>
  </si>
  <si>
    <t>59*1,45</t>
  </si>
  <si>
    <t>1,4</t>
  </si>
  <si>
    <t>5*1,45</t>
  </si>
  <si>
    <t>4*0,45</t>
  </si>
  <si>
    <t>6*0,9</t>
  </si>
  <si>
    <t>2*0,9</t>
  </si>
  <si>
    <t>Parapetní profil</t>
  </si>
  <si>
    <t>41</t>
  </si>
  <si>
    <t>59051486</t>
  </si>
  <si>
    <t>lišta rohová PVC 10/15cm s tkaninou</t>
  </si>
  <si>
    <t>-280331094</t>
  </si>
  <si>
    <t>599,68*1,05 'Přepočtené koeficientem množství</t>
  </si>
  <si>
    <t>42</t>
  </si>
  <si>
    <t>59051476</t>
  </si>
  <si>
    <t>profil okenní začišťovací se sklovláknitou armovací tkaninou 9 mm/2,4 m</t>
  </si>
  <si>
    <t>427107396</t>
  </si>
  <si>
    <t>415,245*1,05 'Přepočtené koeficientem množství</t>
  </si>
  <si>
    <t>43</t>
  </si>
  <si>
    <t>59051510</t>
  </si>
  <si>
    <t>profil okenní s nepřiznanou podomítkovou okapnicí PVC 2,0 m</t>
  </si>
  <si>
    <t>-474013330</t>
  </si>
  <si>
    <t>145,955*1,05 'Přepočtené koeficientem množství</t>
  </si>
  <si>
    <t>44</t>
  </si>
  <si>
    <t>59051512</t>
  </si>
  <si>
    <t>profil parapetní se sklovláknitou armovací tkaninou PVC 2 m</t>
  </si>
  <si>
    <t>-2120300204</t>
  </si>
  <si>
    <t>102,8*1,05 'Přepočtené koeficientem množství</t>
  </si>
  <si>
    <t>45</t>
  </si>
  <si>
    <t>622325202</t>
  </si>
  <si>
    <t>Oprava vnější vápenocementové štukové omítky složitosti 1 stěn v rozsahu do 30%</t>
  </si>
  <si>
    <t>177778637</t>
  </si>
  <si>
    <t>46</t>
  </si>
  <si>
    <t>622511111</t>
  </si>
  <si>
    <t>Tenkovrstvá akrylátová mozaiková střednězrnná omítka včetně penetrace vnějších stěn</t>
  </si>
  <si>
    <t>1906264278</t>
  </si>
  <si>
    <t>Sokl v. 0,5m</t>
  </si>
  <si>
    <t>2*7,465*0,5</t>
  </si>
  <si>
    <t>2*12,84*0,5</t>
  </si>
  <si>
    <t>28,74*0,5</t>
  </si>
  <si>
    <t>2*(0,97+0,57)*0,5</t>
  </si>
  <si>
    <t>8,95*0,7+5,595*0,5</t>
  </si>
  <si>
    <t>47</t>
  </si>
  <si>
    <t>622531021</t>
  </si>
  <si>
    <t>Tenkovrstvá silikonová zrnitá omítka tl. 2,0 mm včetně penetrace vnějších stěn</t>
  </si>
  <si>
    <t>1444636984</t>
  </si>
  <si>
    <t>48</t>
  </si>
  <si>
    <t>623531021</t>
  </si>
  <si>
    <t>Tenkovrstvá silikonová zrnitá omítka tl. 2,0 mm včetně penetrace vnějších pilířů nebo sloupů</t>
  </si>
  <si>
    <t>-935047738</t>
  </si>
  <si>
    <t>51*1,45*0,12</t>
  </si>
  <si>
    <t>8*(1,45+2*2,1)*0,12</t>
  </si>
  <si>
    <t>(1,4+2*2,1)*0,12</t>
  </si>
  <si>
    <t>4*1,45*0,12</t>
  </si>
  <si>
    <t>(1,45+2*1,5)*0,12</t>
  </si>
  <si>
    <t>4*(0,45+2*0,9)*0,12</t>
  </si>
  <si>
    <t>(1,4+2*1,45)*0,12</t>
  </si>
  <si>
    <t>2*(0,9+2,02*2)*0,12</t>
  </si>
  <si>
    <t>ostění oken učebny</t>
  </si>
  <si>
    <t>(2*7+8)*2*10,4*0,27</t>
  </si>
  <si>
    <t>čela krokví OSB</t>
  </si>
  <si>
    <t>49</t>
  </si>
  <si>
    <t>629135101</t>
  </si>
  <si>
    <t>Vyrovnávací vrstva pod klempířské prvky z MC š do 150 mm</t>
  </si>
  <si>
    <t>-1637825371</t>
  </si>
  <si>
    <t>Vnější parapety</t>
  </si>
  <si>
    <t>O1</t>
  </si>
  <si>
    <t>O2</t>
  </si>
  <si>
    <t>O3</t>
  </si>
  <si>
    <t>O4</t>
  </si>
  <si>
    <t>O5</t>
  </si>
  <si>
    <t>O6</t>
  </si>
  <si>
    <t>50</t>
  </si>
  <si>
    <t>629135102</t>
  </si>
  <si>
    <t>Vyrovnávací vrstva pod klempířské prvky z MC š do 300 mm</t>
  </si>
  <si>
    <t>852165130</t>
  </si>
  <si>
    <t>Vnitřní parapety</t>
  </si>
  <si>
    <t>1*1,4</t>
  </si>
  <si>
    <t>51</t>
  </si>
  <si>
    <t>629991011</t>
  </si>
  <si>
    <t>Zakrytí výplní otvorů a svislých ploch fólií přilepenou lepící páskou</t>
  </si>
  <si>
    <t>-2112029512</t>
  </si>
  <si>
    <t>7,465*3,1</t>
  </si>
  <si>
    <t>59*1,45*2,1</t>
  </si>
  <si>
    <t>1,4*2,1</t>
  </si>
  <si>
    <t>5*1,45*1,5</t>
  </si>
  <si>
    <t>4*0,45*0,9</t>
  </si>
  <si>
    <t>1,4*1,45</t>
  </si>
  <si>
    <t>2*0,9*2,02</t>
  </si>
  <si>
    <t>52</t>
  </si>
  <si>
    <t>629995101</t>
  </si>
  <si>
    <t>Očištění vnějších ploch tlakovou vodou</t>
  </si>
  <si>
    <t>-280968191</t>
  </si>
  <si>
    <t>Očištění podkladu před prováděním úprav</t>
  </si>
  <si>
    <t>2*7,465*11,5</t>
  </si>
  <si>
    <t>2*12,6*12,8</t>
  </si>
  <si>
    <t>28,5*12,8</t>
  </si>
  <si>
    <t>2*0,85*12,8</t>
  </si>
  <si>
    <t>8,83*4,075+5,475*4,15</t>
  </si>
  <si>
    <t>-7,465*3,6</t>
  </si>
  <si>
    <t>-59*1,45*2,1</t>
  </si>
  <si>
    <t>-2*0,9*2,02</t>
  </si>
  <si>
    <t>-2*1,5*1,5</t>
  </si>
  <si>
    <t>59*(1,45+2*2,1)*0,2</t>
  </si>
  <si>
    <t>(1,4+2*2,1)*0,2</t>
  </si>
  <si>
    <t>5*(1,45+2*1,5)*0,2</t>
  </si>
  <si>
    <t>4*(0,45+2*0,9)*0,2</t>
  </si>
  <si>
    <t>(1,4+2*1,45)*0,2</t>
  </si>
  <si>
    <t>2*(0,9+2,02*2)*0,2</t>
  </si>
  <si>
    <t>Kolem oken</t>
  </si>
  <si>
    <t>(2*7+8)*10,4*2*0,15+(2*6+7)*1,45*0,15</t>
  </si>
  <si>
    <t>podhled stříšky nad vstupem</t>
  </si>
  <si>
    <t>53</t>
  </si>
  <si>
    <t>629999002.R00</t>
  </si>
  <si>
    <t>Příplatek k úpravám povrchů za příplatkový odstín omítky</t>
  </si>
  <si>
    <t>976877910</t>
  </si>
  <si>
    <t>712,935</t>
  </si>
  <si>
    <t>148,118</t>
  </si>
  <si>
    <t>54</t>
  </si>
  <si>
    <t>632450131</t>
  </si>
  <si>
    <t>Vyrovnávací cementový potěr tl do 20 mm ze suchých směsí provedený v ploše</t>
  </si>
  <si>
    <t>-284750536</t>
  </si>
  <si>
    <t>střecha S3</t>
  </si>
  <si>
    <t>7,205*6,36</t>
  </si>
  <si>
    <t>střecha S4</t>
  </si>
  <si>
    <t>7,205*6,57</t>
  </si>
  <si>
    <t>střecha S5</t>
  </si>
  <si>
    <t>8,425*5,07</t>
  </si>
  <si>
    <t>(2,475+2,21)*0,625</t>
  </si>
  <si>
    <t>55</t>
  </si>
  <si>
    <t>637211122</t>
  </si>
  <si>
    <t>Okapový chodník z betonových dlaždic tl 60 mm kladených do písku se zalitím spár MC</t>
  </si>
  <si>
    <t>1842328253</t>
  </si>
  <si>
    <t>56</t>
  </si>
  <si>
    <t>637311122</t>
  </si>
  <si>
    <t>Okapový chodník z betonových chodníkových obrubníků stojatých lože beton</t>
  </si>
  <si>
    <t>-244575403</t>
  </si>
  <si>
    <t>13,19+8,2+13,18+8,2+13,2+0,6*2</t>
  </si>
  <si>
    <t>57</t>
  </si>
  <si>
    <t>644941121</t>
  </si>
  <si>
    <t>Montáž průchodky k větrací mřížce se zhotovením otvoru v tepelné izolaci</t>
  </si>
  <si>
    <t>kus</t>
  </si>
  <si>
    <t>2038043151</t>
  </si>
  <si>
    <t>Střecha S4, 1x mřížka 150x150</t>
  </si>
  <si>
    <t>Střecha S1, 2x mřížka 150x150</t>
  </si>
  <si>
    <t>2*22</t>
  </si>
  <si>
    <t>Prostupy vzduchotechniky</t>
  </si>
  <si>
    <t>2*3*2</t>
  </si>
  <si>
    <t>58</t>
  </si>
  <si>
    <t>28619322</t>
  </si>
  <si>
    <t>trubka kanalizační PE-HD D 125mm</t>
  </si>
  <si>
    <t>312973280</t>
  </si>
  <si>
    <t>6*0,15*1,05</t>
  </si>
  <si>
    <t>2*22*0,15*1,05</t>
  </si>
  <si>
    <t>59</t>
  </si>
  <si>
    <t>28619330</t>
  </si>
  <si>
    <t>trubka kanalizační PE-HD D 315mm</t>
  </si>
  <si>
    <t>890904141</t>
  </si>
  <si>
    <t>2*3*2*0,15*1,05</t>
  </si>
  <si>
    <t>Trubní vedení</t>
  </si>
  <si>
    <t>60</t>
  </si>
  <si>
    <t>831272193R00</t>
  </si>
  <si>
    <t>Napojení lapače střešních splavenin na trubní vedení</t>
  </si>
  <si>
    <t>1962732779</t>
  </si>
  <si>
    <t>Ostatní konstrukce a práce, bourání</t>
  </si>
  <si>
    <t>61</t>
  </si>
  <si>
    <t>941111122</t>
  </si>
  <si>
    <t>Montáž lešení řadového trubkového lehkého s podlahami zatížení do 200 kg/m2 š do 1,2 m v do 25 m</t>
  </si>
  <si>
    <t>1455898757</t>
  </si>
  <si>
    <t>Výška budovy +1,0m jako ochranné zábradlí</t>
  </si>
  <si>
    <t>2*7,465*12,3</t>
  </si>
  <si>
    <t>2*15,0*13,6</t>
  </si>
  <si>
    <t>30,9*13,6</t>
  </si>
  <si>
    <t>2*(0,97+0,57)*13,6</t>
  </si>
  <si>
    <t>10,15*4,075+6,795*5,15</t>
  </si>
  <si>
    <t>2*7,675*1,825+(4,94+2,68)*2*1,9</t>
  </si>
  <si>
    <t>62</t>
  </si>
  <si>
    <t>941111222</t>
  </si>
  <si>
    <t>Příplatek k lešení řadovému trubkovému lehkému s podlahami š 1,2 m v 25 m za první a ZKD den použití</t>
  </si>
  <si>
    <t>-988811444</t>
  </si>
  <si>
    <t>1187,093*90 'Přepočtené koeficientem množství</t>
  </si>
  <si>
    <t>63</t>
  </si>
  <si>
    <t>941111822</t>
  </si>
  <si>
    <t>Demontáž lešení řadového trubkového lehkého s podlahami zatížení do 200 kg/m2 š do 1,2 m v do 25 m</t>
  </si>
  <si>
    <t>1758910957</t>
  </si>
  <si>
    <t>64</t>
  </si>
  <si>
    <t>944511111</t>
  </si>
  <si>
    <t>Montáž ochranné sítě z textilie z umělých vláken</t>
  </si>
  <si>
    <t>-1695252075</t>
  </si>
  <si>
    <t>65</t>
  </si>
  <si>
    <t>944511211</t>
  </si>
  <si>
    <t>Příplatek k ochranné síti za první a ZKD den použití</t>
  </si>
  <si>
    <t>-2062319890</t>
  </si>
  <si>
    <t>1101,388*90 'Přepočtené koeficientem množství</t>
  </si>
  <si>
    <t>66</t>
  </si>
  <si>
    <t>944511811</t>
  </si>
  <si>
    <t>Demontáž ochranné sítě z textilie z umělých vláken</t>
  </si>
  <si>
    <t>-513277461</t>
  </si>
  <si>
    <t>67</t>
  </si>
  <si>
    <t>952901111</t>
  </si>
  <si>
    <t>Vyčištění budov bytové a občanské výstavby při výšce podlaží do 4 m</t>
  </si>
  <si>
    <t>287064601</t>
  </si>
  <si>
    <t>20% půorysné plochy všech podlaží</t>
  </si>
  <si>
    <t>11,4*27,3*3*0,2</t>
  </si>
  <si>
    <t>(7,9*5,025+7,465*4,5+7,465*5,1)*0,2</t>
  </si>
  <si>
    <t>2*7,465*5,1*0,2</t>
  </si>
  <si>
    <t>68</t>
  </si>
  <si>
    <t>962081141</t>
  </si>
  <si>
    <t>Bourání příček ze skleněných tvárnic tl do 150 mm</t>
  </si>
  <si>
    <t>805004597</t>
  </si>
  <si>
    <t>1,5*1,5*2</t>
  </si>
  <si>
    <t>69</t>
  </si>
  <si>
    <t>965041441R00</t>
  </si>
  <si>
    <t>Bourání podkladů plynosilikátových pl přes 4 m2</t>
  </si>
  <si>
    <t>-62984235</t>
  </si>
  <si>
    <t>7,205*6,36*0,15</t>
  </si>
  <si>
    <t>7,205*6,57*0,15</t>
  </si>
  <si>
    <t>8,425*5,07*0,15</t>
  </si>
  <si>
    <t>(2,475+2,21)*0,625*0,15</t>
  </si>
  <si>
    <t>70</t>
  </si>
  <si>
    <t>968062374</t>
  </si>
  <si>
    <t>Vybourání dřevěných rámů oken zdvojených včetně křídel pl do 1 m2</t>
  </si>
  <si>
    <t>1501061058</t>
  </si>
  <si>
    <t>0,45*0,9*4</t>
  </si>
  <si>
    <t>0,9*0,9*6</t>
  </si>
  <si>
    <t>71</t>
  </si>
  <si>
    <t>968062376</t>
  </si>
  <si>
    <t>Vybourání dřevěných rámů oken zdvojených včetně křídel pl do 4 m2</t>
  </si>
  <si>
    <t>-1895154949</t>
  </si>
  <si>
    <t>1,45*2,1*(18+12+21)</t>
  </si>
  <si>
    <t>1,45*1,5*5</t>
  </si>
  <si>
    <t>72</t>
  </si>
  <si>
    <t>968062455</t>
  </si>
  <si>
    <t>Vybourání dřevěných dveřních zárubní pl do 2 m2</t>
  </si>
  <si>
    <t>-1886600820</t>
  </si>
  <si>
    <t>0,9*2,02*2</t>
  </si>
  <si>
    <t>73</t>
  </si>
  <si>
    <t>971033451</t>
  </si>
  <si>
    <t>Vybourání otvorů ve zdivu cihelném pl do 0,25 m2 na MVC nebo MV tl do 450 mm</t>
  </si>
  <si>
    <t>60665033</t>
  </si>
  <si>
    <t>Průrazy pro VZT</t>
  </si>
  <si>
    <t>74</t>
  </si>
  <si>
    <t>973031325</t>
  </si>
  <si>
    <t>Vysekání kapes ve zdivu cihelném na MV nebo MVC pl do 0,10 m2 hl do 300 mm</t>
  </si>
  <si>
    <t>874412675</t>
  </si>
  <si>
    <t>Kapsy pro osazení krokví na střechách</t>
  </si>
  <si>
    <t>S5</t>
  </si>
  <si>
    <t>75</t>
  </si>
  <si>
    <t>979051121</t>
  </si>
  <si>
    <t>Očištění zámkových dlaždic se spárováním z kameniva těženého při překopech inženýrských sítí</t>
  </si>
  <si>
    <t>-1756724828</t>
  </si>
  <si>
    <t>76</t>
  </si>
  <si>
    <t>985323113</t>
  </si>
  <si>
    <t>Penetrace betonu, hutných a keram. obkladů apod. na bázi akrylátu pro zvýšení přilnavosti</t>
  </si>
  <si>
    <t>-1087887299</t>
  </si>
  <si>
    <t>997</t>
  </si>
  <si>
    <t>Přesun sutě</t>
  </si>
  <si>
    <t>77</t>
  </si>
  <si>
    <t>997013153</t>
  </si>
  <si>
    <t>Vnitrostaveništní doprava suti a vybouraných hmot pro budovy v do 12 m s omezením mechanizace</t>
  </si>
  <si>
    <t>t</t>
  </si>
  <si>
    <t>-1464615624</t>
  </si>
  <si>
    <t>78</t>
  </si>
  <si>
    <t>997013501</t>
  </si>
  <si>
    <t>Odvoz suti a vybouraných hmot na skládku nebo meziskládku do 1 km se složením</t>
  </si>
  <si>
    <t>1608436438</t>
  </si>
  <si>
    <t>79</t>
  </si>
  <si>
    <t>997013509</t>
  </si>
  <si>
    <t>Příplatek k odvozu suti a vybouraných hmot na skládku ZKD 1 km přes 1 km</t>
  </si>
  <si>
    <t>1872700032</t>
  </si>
  <si>
    <t>111,155*10 'Přepočtené koeficientem množství</t>
  </si>
  <si>
    <t>80</t>
  </si>
  <si>
    <t>997013631</t>
  </si>
  <si>
    <t>Poplatek za uložení na skládce (skládkovné) stavebního odpadu směsného kód odpadu 17 09 04</t>
  </si>
  <si>
    <t>-357434777</t>
  </si>
  <si>
    <t>998</t>
  </si>
  <si>
    <t>Přesun hmot</t>
  </si>
  <si>
    <t>81</t>
  </si>
  <si>
    <t>998011003</t>
  </si>
  <si>
    <t>Přesun hmot pro budovy zděné v do 24 m</t>
  </si>
  <si>
    <t>-1019688629</t>
  </si>
  <si>
    <t>PSV</t>
  </si>
  <si>
    <t>Práce a dodávky PSV</t>
  </si>
  <si>
    <t>712</t>
  </si>
  <si>
    <t>Povlakové krytiny</t>
  </si>
  <si>
    <t>82</t>
  </si>
  <si>
    <t>712331111</t>
  </si>
  <si>
    <t>Provedení povlakové krytiny střech do 10° podkladní vrstvy pásy na sucho samolepící</t>
  </si>
  <si>
    <t>-1422599655</t>
  </si>
  <si>
    <t>na bednění z OSB desek</t>
  </si>
  <si>
    <t>střecha S1</t>
  </si>
  <si>
    <t>27,75*13,12</t>
  </si>
  <si>
    <t>-14,16*0,96 "výklenek</t>
  </si>
  <si>
    <t>odpočet komína</t>
  </si>
  <si>
    <t>-3,75*0,95</t>
  </si>
  <si>
    <t>83</t>
  </si>
  <si>
    <t>62866281</t>
  </si>
  <si>
    <t>pás asfaltový modifikovaný za studena samolepící tl. 3 mm na bednění</t>
  </si>
  <si>
    <t>1173171048</t>
  </si>
  <si>
    <t>485,727*1,15 'Přepočtené koeficientem množství</t>
  </si>
  <si>
    <t>84</t>
  </si>
  <si>
    <t>712341559</t>
  </si>
  <si>
    <t>Provedení povlakové krytiny střech do 10° pásy NAIP přitavením v plné ploše</t>
  </si>
  <si>
    <t>-1195859768</t>
  </si>
  <si>
    <t>85</t>
  </si>
  <si>
    <t>62836110</t>
  </si>
  <si>
    <t>pás těžký asfaltovaný s Al folií nosnou vložkou</t>
  </si>
  <si>
    <t>-1865344740</t>
  </si>
  <si>
    <t>138,804*1,15 'Přepočtené koeficientem množství</t>
  </si>
  <si>
    <t>86</t>
  </si>
  <si>
    <t>998712202</t>
  </si>
  <si>
    <t>Přesun hmot procentní pro krytiny povlakové v objektech v do 12 m</t>
  </si>
  <si>
    <t>%</t>
  </si>
  <si>
    <t>-1242681599</t>
  </si>
  <si>
    <t>713</t>
  </si>
  <si>
    <t>Izolace tepelné</t>
  </si>
  <si>
    <t>87</t>
  </si>
  <si>
    <t>713111111</t>
  </si>
  <si>
    <t>Montáž izolace tepelné vrchem stropů volně kladenými rohožemi, pásy, dílci, deskami</t>
  </si>
  <si>
    <t>453746072</t>
  </si>
  <si>
    <t>Dvě vstvy MW, celkem 220 mm</t>
  </si>
  <si>
    <t>První vrstva</t>
  </si>
  <si>
    <t>S1</t>
  </si>
  <si>
    <t>27,75*11,69</t>
  </si>
  <si>
    <t>2*6,3*0,96</t>
  </si>
  <si>
    <t>druhá vrstva</t>
  </si>
  <si>
    <t>475,298</t>
  </si>
  <si>
    <t>88</t>
  </si>
  <si>
    <t>63148104</t>
  </si>
  <si>
    <t>deska izolační minerální univerzální λ=0,033 tl 100mm</t>
  </si>
  <si>
    <t>-1069469902</t>
  </si>
  <si>
    <t>475,298*1,05 'Přepočtené koeficientem množství</t>
  </si>
  <si>
    <t>89</t>
  </si>
  <si>
    <t>63148105</t>
  </si>
  <si>
    <t xml:space="preserve">deska izolační čedičová univerzální λ=0,033  tl 120mm</t>
  </si>
  <si>
    <t>-579959662</t>
  </si>
  <si>
    <t>90</t>
  </si>
  <si>
    <t>713121131</t>
  </si>
  <si>
    <t>Montáž izolace tepelné podlah parotěsné reflexní tl do 5 mm</t>
  </si>
  <si>
    <t>41736812</t>
  </si>
  <si>
    <t>91</t>
  </si>
  <si>
    <t>28329295</t>
  </si>
  <si>
    <t>membrána podstřešní (reakce na oheň - třída E) 150 g/m2 s aplikovanou spojovací páskou</t>
  </si>
  <si>
    <t>1926782396</t>
  </si>
  <si>
    <t>336,494*1,05 'Přepočtené koeficientem množství</t>
  </si>
  <si>
    <t>92</t>
  </si>
  <si>
    <t>998713202</t>
  </si>
  <si>
    <t>Přesun hmot procentní pro izolace tepelné v objektech v do 12 m</t>
  </si>
  <si>
    <t>-1444446557</t>
  </si>
  <si>
    <t>721</t>
  </si>
  <si>
    <t>Zdravotechnika - vnitřní kanalizace</t>
  </si>
  <si>
    <t>93</t>
  </si>
  <si>
    <t>721242116</t>
  </si>
  <si>
    <t>Lapač střešních splavenin z PP se zápachovou klapkou a lapacím košem DN 125</t>
  </si>
  <si>
    <t>-92983080</t>
  </si>
  <si>
    <t>94</t>
  </si>
  <si>
    <t>721242804</t>
  </si>
  <si>
    <t>Demontáž lapače střešních splavenin DN 125</t>
  </si>
  <si>
    <t>-1216330828</t>
  </si>
  <si>
    <t>95</t>
  </si>
  <si>
    <t>998721202</t>
  </si>
  <si>
    <t>Přesun hmot procentní pro vnitřní kanalizace v objektech v do 12 m</t>
  </si>
  <si>
    <t>-2038954658</t>
  </si>
  <si>
    <t>723</t>
  </si>
  <si>
    <t>Zdravotechnika - vnitřní plynovod</t>
  </si>
  <si>
    <t>96</t>
  </si>
  <si>
    <t>723150349.R00</t>
  </si>
  <si>
    <t>Přesun odfuku plynovodu, odsazení z důvodu zateplení fasády objektu</t>
  </si>
  <si>
    <t>-2074390276</t>
  </si>
  <si>
    <t>741</t>
  </si>
  <si>
    <t>Elektroinstalace - silnoproud</t>
  </si>
  <si>
    <t>97</t>
  </si>
  <si>
    <t>741421813</t>
  </si>
  <si>
    <t>Demontáž drátu nebo lana svodového vedení D přes 8 mm kolmý svod</t>
  </si>
  <si>
    <t>2031034170</t>
  </si>
  <si>
    <t>Východní pohled</t>
  </si>
  <si>
    <t>12,4</t>
  </si>
  <si>
    <t>Západní pohled</t>
  </si>
  <si>
    <t>98</t>
  </si>
  <si>
    <t>741421823</t>
  </si>
  <si>
    <t>Demontáž drátu nebo lana svodového vedení D přes 8 mm rovná střecha</t>
  </si>
  <si>
    <t>-1130268328</t>
  </si>
  <si>
    <t>12,84*2+29,73*2</t>
  </si>
  <si>
    <t>7,465+6,48</t>
  </si>
  <si>
    <t>7,465+6,57</t>
  </si>
  <si>
    <t>8,545+5,695</t>
  </si>
  <si>
    <t>742</t>
  </si>
  <si>
    <t>Elektroinstalace - slaboproud</t>
  </si>
  <si>
    <t>99</t>
  </si>
  <si>
    <t>742420821R00</t>
  </si>
  <si>
    <t>Demontáž a zpětná montáž antenního stožáru</t>
  </si>
  <si>
    <t>1593534634</t>
  </si>
  <si>
    <t>751</t>
  </si>
  <si>
    <t>100</t>
  </si>
  <si>
    <t>751398021</t>
  </si>
  <si>
    <t>Mtž větrací mřížky stěnové do 0,040 m2</t>
  </si>
  <si>
    <t>-332124998</t>
  </si>
  <si>
    <t>Střecha S4</t>
  </si>
  <si>
    <t>101</t>
  </si>
  <si>
    <t>55341427</t>
  </si>
  <si>
    <t>mřížka větrací nerezová 150 x 150 se síťovinou</t>
  </si>
  <si>
    <t>-563118653</t>
  </si>
  <si>
    <t>102</t>
  </si>
  <si>
    <t>751398024</t>
  </si>
  <si>
    <t>Mtž větrací mřížky stěnové do 0,200 m2</t>
  </si>
  <si>
    <t>-882737243</t>
  </si>
  <si>
    <t>Větrací mřížky v kotelně</t>
  </si>
  <si>
    <t>K20</t>
  </si>
  <si>
    <t>103</t>
  </si>
  <si>
    <t>55341K20</t>
  </si>
  <si>
    <t>mřížka větrací nerezová 600 x 600 se síťovinou</t>
  </si>
  <si>
    <t>-1795532104</t>
  </si>
  <si>
    <t>104</t>
  </si>
  <si>
    <t>751398821</t>
  </si>
  <si>
    <t>Demontáž větrací mřížky stěnové do průřezu 0,040 m2</t>
  </si>
  <si>
    <t>216646034</t>
  </si>
  <si>
    <t>střecha S1, zdvojené mřížky 150x150</t>
  </si>
  <si>
    <t>22*2</t>
  </si>
  <si>
    <t>105</t>
  </si>
  <si>
    <t>751398824</t>
  </si>
  <si>
    <t>Demontáž větrací mřížky stěnové do průřezu 0,200 m2</t>
  </si>
  <si>
    <t>-1399587841</t>
  </si>
  <si>
    <t>106</t>
  </si>
  <si>
    <t>998751201</t>
  </si>
  <si>
    <t>Přesun hmot procentní pro vzduchotechniku v objektech v do 12 m</t>
  </si>
  <si>
    <t>1566525464</t>
  </si>
  <si>
    <t>762</t>
  </si>
  <si>
    <t>Konstrukce tesařské</t>
  </si>
  <si>
    <t>107</t>
  </si>
  <si>
    <t>762332131</t>
  </si>
  <si>
    <t>Montáž vázaných kcí krovů pravidelných z hraněného řeziva průřezové plochy do 120 cm2</t>
  </si>
  <si>
    <t>-2019004736</t>
  </si>
  <si>
    <t>Zvednutí krovu o 80-100mm</t>
  </si>
  <si>
    <t>2*27,75</t>
  </si>
  <si>
    <t>108</t>
  </si>
  <si>
    <t>605120011</t>
  </si>
  <si>
    <t>řezivo jehličnaté hranol jakost I do 120 cm2 vč. impregnace</t>
  </si>
  <si>
    <t>-1158781160</t>
  </si>
  <si>
    <t>55,500*0,1*0,1*1,05</t>
  </si>
  <si>
    <t>109</t>
  </si>
  <si>
    <t>762332132</t>
  </si>
  <si>
    <t>Montáž vázaných kcí krovů pravidelných z hraněného řeziva průřezové plochy do 224 cm2</t>
  </si>
  <si>
    <t>1013382264</t>
  </si>
  <si>
    <t>Krokve na střechách</t>
  </si>
  <si>
    <t>6*(6,36+0,2)</t>
  </si>
  <si>
    <t>6*(6,57+0,2)</t>
  </si>
  <si>
    <t>6*(5,75+0,2)</t>
  </si>
  <si>
    <t>3*(5,07+0,2)</t>
  </si>
  <si>
    <t>110</t>
  </si>
  <si>
    <t>605120111</t>
  </si>
  <si>
    <t>řezivo jehličnaté hranol jakost I nad 120 cm2 vč. impregnace</t>
  </si>
  <si>
    <t>1313363646</t>
  </si>
  <si>
    <t>131,490*0,25*0,06*1,05</t>
  </si>
  <si>
    <t>111</t>
  </si>
  <si>
    <t>762341027</t>
  </si>
  <si>
    <t>Bednění střech rovných z desek OSB tl 25 mm na pero a drážku šroubovaných na krokve</t>
  </si>
  <si>
    <t>-1668377750</t>
  </si>
  <si>
    <t>112</t>
  </si>
  <si>
    <t>762341675</t>
  </si>
  <si>
    <t>Montáž bednění štítových okapových říms z dřevotřískových na pero a drážku</t>
  </si>
  <si>
    <t>-892652553</t>
  </si>
  <si>
    <t>Atiky střech</t>
  </si>
  <si>
    <t>(12,84*2+7,29*2+0,96*2+14,16)*0,495</t>
  </si>
  <si>
    <t>7,205*0,495</t>
  </si>
  <si>
    <t>5,625*0,495</t>
  </si>
  <si>
    <t>113</t>
  </si>
  <si>
    <t>60726280</t>
  </si>
  <si>
    <t>deska dřevoštěpková OSB 3 P+D nebroušená tl 25mm</t>
  </si>
  <si>
    <t>-55221653</t>
  </si>
  <si>
    <t>39,822*1,1 'Přepočtené koeficientem množství</t>
  </si>
  <si>
    <t>114</t>
  </si>
  <si>
    <t>762341811</t>
  </si>
  <si>
    <t>Demontáž bednění střech z prken</t>
  </si>
  <si>
    <t>368320220</t>
  </si>
  <si>
    <t>115</t>
  </si>
  <si>
    <t>762395000</t>
  </si>
  <si>
    <t>Spojovací prostředky pro montáž krovu, bednění, laťování, světlíky, klíny</t>
  </si>
  <si>
    <t>981231470</t>
  </si>
  <si>
    <t>hranoly</t>
  </si>
  <si>
    <t>0,583</t>
  </si>
  <si>
    <t>2,071</t>
  </si>
  <si>
    <t>OSB</t>
  </si>
  <si>
    <t>471,735*0,025</t>
  </si>
  <si>
    <t>39,822*0,025</t>
  </si>
  <si>
    <t>116</t>
  </si>
  <si>
    <t>998762202</t>
  </si>
  <si>
    <t>Přesun hmot procentní pro kce tesařské v objektech v do 12 m</t>
  </si>
  <si>
    <t>-290869591</t>
  </si>
  <si>
    <t>764</t>
  </si>
  <si>
    <t>Konstrukce klempířské</t>
  </si>
  <si>
    <t>117</t>
  </si>
  <si>
    <t>764001831</t>
  </si>
  <si>
    <t>Demontáž krytiny z taškových tabulí do suti</t>
  </si>
  <si>
    <t>-1131133162</t>
  </si>
  <si>
    <t>118</t>
  </si>
  <si>
    <t>764002812</t>
  </si>
  <si>
    <t>Demontáž okapového plechu do suti v krytině skládané</t>
  </si>
  <si>
    <t>-551002809</t>
  </si>
  <si>
    <t>21,88+2,13</t>
  </si>
  <si>
    <t>7,465</t>
  </si>
  <si>
    <t>8,05</t>
  </si>
  <si>
    <t>119</t>
  </si>
  <si>
    <t>764002841</t>
  </si>
  <si>
    <t>Demontáž oplechování horních ploch zdí a nadezdívek do suti</t>
  </si>
  <si>
    <t>-633537016</t>
  </si>
  <si>
    <t>Atiky</t>
  </si>
  <si>
    <t>12,84*2+7,29*2+0,96*2+14,16</t>
  </si>
  <si>
    <t>120</t>
  </si>
  <si>
    <t>764002851</t>
  </si>
  <si>
    <t>Demontáž oplechování parapetů do suti</t>
  </si>
  <si>
    <t>212592680</t>
  </si>
  <si>
    <t>0,45*4</t>
  </si>
  <si>
    <t>0,9*6</t>
  </si>
  <si>
    <t>1,45*(18+12+21)</t>
  </si>
  <si>
    <t>1,45*5</t>
  </si>
  <si>
    <t>1,5*2 "luxfery</t>
  </si>
  <si>
    <t>121</t>
  </si>
  <si>
    <t>764002861</t>
  </si>
  <si>
    <t>Demontáž oplechování říms a ozdobných prvků do suti</t>
  </si>
  <si>
    <t>-186800257</t>
  </si>
  <si>
    <t>Oplechování nad okny</t>
  </si>
  <si>
    <t>12,55</t>
  </si>
  <si>
    <t>122</t>
  </si>
  <si>
    <t>764002871</t>
  </si>
  <si>
    <t>Demontáž lemování zdí do suti</t>
  </si>
  <si>
    <t>115881735</t>
  </si>
  <si>
    <t>Pod atikou S1</t>
  </si>
  <si>
    <t>7,205+6,36*2</t>
  </si>
  <si>
    <t>7,205+6,57*2</t>
  </si>
  <si>
    <t>7,93+0,625*2+5,575*2</t>
  </si>
  <si>
    <t>123</t>
  </si>
  <si>
    <t>764004801</t>
  </si>
  <si>
    <t>Demontáž podokapního žlabu do suti</t>
  </si>
  <si>
    <t>-345080565</t>
  </si>
  <si>
    <t>8,175</t>
  </si>
  <si>
    <t>27,7-3,5</t>
  </si>
  <si>
    <t>124</t>
  </si>
  <si>
    <t>764004861</t>
  </si>
  <si>
    <t>Demontáž svodu do suti</t>
  </si>
  <si>
    <t>-1986487468</t>
  </si>
  <si>
    <t>Pohled západní</t>
  </si>
  <si>
    <t>4,4+6,6+7,6</t>
  </si>
  <si>
    <t>Pohled severní</t>
  </si>
  <si>
    <t>4,1+4,5+7,2+6,8</t>
  </si>
  <si>
    <t>125</t>
  </si>
  <si>
    <t>764111641</t>
  </si>
  <si>
    <t>Krytina střechy rovné drážkováním ze svitků z Pz plechu s povrchovou úpravou rš 670 mm sklonu do 30°</t>
  </si>
  <si>
    <t>-809252375</t>
  </si>
  <si>
    <t>126</t>
  </si>
  <si>
    <t>764111691</t>
  </si>
  <si>
    <t>Příplatek k cenám krytiny z Pz plechu s povrchovou úpravou za těsnění drážek sklonu do 10°</t>
  </si>
  <si>
    <t>-1207199173</t>
  </si>
  <si>
    <t>127</t>
  </si>
  <si>
    <t>764211435R00</t>
  </si>
  <si>
    <t>Podokapní větrací mřížky střechy v.100 mm</t>
  </si>
  <si>
    <t>-1701978708</t>
  </si>
  <si>
    <t>128</t>
  </si>
  <si>
    <t>764212663</t>
  </si>
  <si>
    <t>Oplechování rovné okapové hrany z Pz s povrchovou úpravou rš 250 mm</t>
  </si>
  <si>
    <t>1699466134</t>
  </si>
  <si>
    <t>130</t>
  </si>
  <si>
    <t>764214407R00</t>
  </si>
  <si>
    <t>Oplechování horních ploch a nadezdívek (atik) bez rohů z Pz plechu mechanicky kotvené rš 685 mm</t>
  </si>
  <si>
    <t>-1850305798</t>
  </si>
  <si>
    <t>K14</t>
  </si>
  <si>
    <t>123,8</t>
  </si>
  <si>
    <t>131</t>
  </si>
  <si>
    <t>764214611</t>
  </si>
  <si>
    <t>Oplechování horních ploch a atik bez rohů z Pz s povrch úpravou mechanicky kotvené rš přes 800mm</t>
  </si>
  <si>
    <t>1756954943</t>
  </si>
  <si>
    <t>K10</t>
  </si>
  <si>
    <t>123,8*1,015</t>
  </si>
  <si>
    <t>132</t>
  </si>
  <si>
    <t>764215611</t>
  </si>
  <si>
    <t>Oplechování horních ploch a atik bez rohů z Pz s povrch úpravou celoplošně lepené rš přes 800 mm</t>
  </si>
  <si>
    <t>-1245298105</t>
  </si>
  <si>
    <t>Oplechování hlavy komína</t>
  </si>
  <si>
    <t>3,74*1,24</t>
  </si>
  <si>
    <t>133</t>
  </si>
  <si>
    <t>764216643</t>
  </si>
  <si>
    <t>Oplechování rovných parapetů celoplošně lepené z Pz s povrchovou úpravou rš 250 mm</t>
  </si>
  <si>
    <t>969344767</t>
  </si>
  <si>
    <t>K1</t>
  </si>
  <si>
    <t>1,45*64</t>
  </si>
  <si>
    <t>K2</t>
  </si>
  <si>
    <t>1,4*2</t>
  </si>
  <si>
    <t>K6</t>
  </si>
  <si>
    <t>K7</t>
  </si>
  <si>
    <t>134</t>
  </si>
  <si>
    <t>764218626R00</t>
  </si>
  <si>
    <t>Oplechování rovné římsy celoplošně lepené z Pz s upraveným povrchem rš 520 mm</t>
  </si>
  <si>
    <t>532146923</t>
  </si>
  <si>
    <t>K16</t>
  </si>
  <si>
    <t>135</t>
  </si>
  <si>
    <t>764311614</t>
  </si>
  <si>
    <t>Lemování rovných zdí střech s krytinou skládanou z Pz s povrchovou úpravou rš 330 mm</t>
  </si>
  <si>
    <t>-1535429590</t>
  </si>
  <si>
    <t>K13</t>
  </si>
  <si>
    <t>6,36*2</t>
  </si>
  <si>
    <t>6,57*2</t>
  </si>
  <si>
    <t>5,575*2</t>
  </si>
  <si>
    <t>136</t>
  </si>
  <si>
    <t>764311614R00</t>
  </si>
  <si>
    <t>Lemování rovných zdí střech s krytinou skládanou z Pz s povrchovou úpravou rš 330 mm + 100 mm mřížka</t>
  </si>
  <si>
    <t>-2080220570</t>
  </si>
  <si>
    <t>K12</t>
  </si>
  <si>
    <t>7,25</t>
  </si>
  <si>
    <t>7,95</t>
  </si>
  <si>
    <t>137</t>
  </si>
  <si>
    <t>764316643R00</t>
  </si>
  <si>
    <t>Větrací komínek D 125mm</t>
  </si>
  <si>
    <t>1460392497</t>
  </si>
  <si>
    <t>K24</t>
  </si>
  <si>
    <t>138</t>
  </si>
  <si>
    <t>764511601</t>
  </si>
  <si>
    <t>Žlab podokapní půlkruhový z Pz s povrchovou úpravou rš 250 mm</t>
  </si>
  <si>
    <t>-1321871551</t>
  </si>
  <si>
    <t>K17</t>
  </si>
  <si>
    <t>24,25</t>
  </si>
  <si>
    <t>K18</t>
  </si>
  <si>
    <t>22,9</t>
  </si>
  <si>
    <t>139</t>
  </si>
  <si>
    <t>764511643</t>
  </si>
  <si>
    <t>Kotlík oválný (trychtýřový) pro podokapní žlaby z Pz s povrchovou úpravou 330/120 mm</t>
  </si>
  <si>
    <t>-850798848</t>
  </si>
  <si>
    <t>K19f</t>
  </si>
  <si>
    <t>K19g</t>
  </si>
  <si>
    <t>K19h</t>
  </si>
  <si>
    <t>K19i</t>
  </si>
  <si>
    <t>140</t>
  </si>
  <si>
    <t>764518623</t>
  </si>
  <si>
    <t>Svody kruhové včetně objímek, kolen, odskoků z Pz s povrchovou úpravou průměru 120 mm</t>
  </si>
  <si>
    <t>774390324</t>
  </si>
  <si>
    <t>5,9</t>
  </si>
  <si>
    <t>6,6</t>
  </si>
  <si>
    <t>7,4</t>
  </si>
  <si>
    <t>4,0</t>
  </si>
  <si>
    <t>141</t>
  </si>
  <si>
    <t>998764202</t>
  </si>
  <si>
    <t>Přesun hmot procentní pro konstrukce klempířské v objektech v do 12 m</t>
  </si>
  <si>
    <t>1284618635</t>
  </si>
  <si>
    <t>766</t>
  </si>
  <si>
    <t>Konstrukce truhlářské</t>
  </si>
  <si>
    <t>142</t>
  </si>
  <si>
    <t>766441811</t>
  </si>
  <si>
    <t>Demontáž parapetních desek dřevěných nebo plastových šířky do 30 cm délky do 1,0 m</t>
  </si>
  <si>
    <t>1567624115</t>
  </si>
  <si>
    <t>143</t>
  </si>
  <si>
    <t>766441821</t>
  </si>
  <si>
    <t>Demontáž parapetních desek dřevěných nebo plastových šířky do 30 cm délky přes 1,0 m</t>
  </si>
  <si>
    <t>-343587448</t>
  </si>
  <si>
    <t>144</t>
  </si>
  <si>
    <t>766622131</t>
  </si>
  <si>
    <t>Montáž plastových oken plochy přes 1 m2 otevíravých výšky do 1,5 m s rámem do zdiva</t>
  </si>
  <si>
    <t>-159363978</t>
  </si>
  <si>
    <t>6*0,9*0,9</t>
  </si>
  <si>
    <t>145</t>
  </si>
  <si>
    <t>611437O3</t>
  </si>
  <si>
    <t>okno plastové jednokřídlové otvíravé a sklápěcí 145x150 cm</t>
  </si>
  <si>
    <t>-1520976000</t>
  </si>
  <si>
    <t>146</t>
  </si>
  <si>
    <t>611437O4</t>
  </si>
  <si>
    <t>okno plastové jednokřídlové otvíravé a sklápěcí 45x90 cm</t>
  </si>
  <si>
    <t>-453054060</t>
  </si>
  <si>
    <t>147</t>
  </si>
  <si>
    <t>611437O5</t>
  </si>
  <si>
    <t>okno plastové jednokřídlové otvíravé a sklápěcí 140x145 cm</t>
  </si>
  <si>
    <t>316624407</t>
  </si>
  <si>
    <t>148</t>
  </si>
  <si>
    <t>611437O6</t>
  </si>
  <si>
    <t>okno plastové jednokřídlové otvíravé a sklápěcí 90x90 cm</t>
  </si>
  <si>
    <t>-1251126924</t>
  </si>
  <si>
    <t>149</t>
  </si>
  <si>
    <t>766622132</t>
  </si>
  <si>
    <t>Montáž plastových oken plochy přes 1 m2 otevíravých výšky do 2,5 m s rámem do zdiva</t>
  </si>
  <si>
    <t>-1665383063</t>
  </si>
  <si>
    <t>150</t>
  </si>
  <si>
    <t>611437O1</t>
  </si>
  <si>
    <t>okno plastové otvíravé a sklápěcí 145x210 cm</t>
  </si>
  <si>
    <t>-1443308625</t>
  </si>
  <si>
    <t>151</t>
  </si>
  <si>
    <t>611437O2</t>
  </si>
  <si>
    <t>okno plastové otvíravé a sklápěcí 140x210 cm</t>
  </si>
  <si>
    <t>-1281090465</t>
  </si>
  <si>
    <t>152</t>
  </si>
  <si>
    <t>766629214</t>
  </si>
  <si>
    <t>Příplatek k montáži oken rovné ostění připojovací spára do 15 mm - páska</t>
  </si>
  <si>
    <t>66873381</t>
  </si>
  <si>
    <t>Montáž oken na připojovací pásky</t>
  </si>
  <si>
    <t>(7,36+3,6)*2</t>
  </si>
  <si>
    <t>59*(1,45+2,1)*2</t>
  </si>
  <si>
    <t>(1,4+2,1)*2</t>
  </si>
  <si>
    <t>5*(1,45+1,5)*2</t>
  </si>
  <si>
    <t>4*(0,45+0,9)*2</t>
  </si>
  <si>
    <t>(1,4+1,45)*2</t>
  </si>
  <si>
    <t>6*0,9*4</t>
  </si>
  <si>
    <t>2*(0,9*2,02)*2</t>
  </si>
  <si>
    <t>153</t>
  </si>
  <si>
    <t>766660411</t>
  </si>
  <si>
    <t>Montáž vchodových dveří jednokřídlových bez nadsvětlíku do zdiva</t>
  </si>
  <si>
    <t>-60970939</t>
  </si>
  <si>
    <t>154</t>
  </si>
  <si>
    <t>6114050R</t>
  </si>
  <si>
    <t>dveře jednokřídlé plastové bílé plné max rozměru otvoru 2,42m2, zevnitř bílá zvenku RAL 7015</t>
  </si>
  <si>
    <t>1261641345</t>
  </si>
  <si>
    <t>155</t>
  </si>
  <si>
    <t>766694111</t>
  </si>
  <si>
    <t>Montáž parapetních desek dřevěných nebo plastových šířky do 30 cm délky do 1,0 m</t>
  </si>
  <si>
    <t>-913863484</t>
  </si>
  <si>
    <t>156</t>
  </si>
  <si>
    <t>61144402</t>
  </si>
  <si>
    <t>parapet plastový vnitřní - komůrkový 30,5 x 2 x 100 cm</t>
  </si>
  <si>
    <t>-350220815</t>
  </si>
  <si>
    <t>157</t>
  </si>
  <si>
    <t>766694112</t>
  </si>
  <si>
    <t>Montáž parapetních desek dřevěných nebo plastových šířky do 30 cm délky do 1,6 m</t>
  </si>
  <si>
    <t>2146742541</t>
  </si>
  <si>
    <t>158</t>
  </si>
  <si>
    <t>478292008</t>
  </si>
  <si>
    <t>159</t>
  </si>
  <si>
    <t>998766202</t>
  </si>
  <si>
    <t>Přesun hmot procentní pro konstrukce truhlářské v objektech v do 12 m</t>
  </si>
  <si>
    <t>-1082868137</t>
  </si>
  <si>
    <t>767</t>
  </si>
  <si>
    <t>Konstrukce zámečnické</t>
  </si>
  <si>
    <t>160</t>
  </si>
  <si>
    <t>767640224</t>
  </si>
  <si>
    <t>Montáž dveří ocelových vchodových dvoukřídlových s pevným bočním dílem a nadsvětlíkem</t>
  </si>
  <si>
    <t>-1276694981</t>
  </si>
  <si>
    <t>161</t>
  </si>
  <si>
    <t>553412D2</t>
  </si>
  <si>
    <t>sestava Al dveře vchodové dvojkřídlové, nadsvětlíky, boční světlíky 7360x3600mm</t>
  </si>
  <si>
    <t>425681223</t>
  </si>
  <si>
    <t>162</t>
  </si>
  <si>
    <t>767996801.R00</t>
  </si>
  <si>
    <t>Demontáž a zpětné montáže drobných prvků na fasádě na prodloužené konzoly</t>
  </si>
  <si>
    <t>soubor</t>
  </si>
  <si>
    <t>-1379731528</t>
  </si>
  <si>
    <t>163</t>
  </si>
  <si>
    <t>998767202</t>
  </si>
  <si>
    <t>Přesun hmot procentní pro zámečnické konstrukce v objektech v do 12 m</t>
  </si>
  <si>
    <t>-869247668</t>
  </si>
  <si>
    <t>784</t>
  </si>
  <si>
    <t>Dokončovací práce - malby a tapety</t>
  </si>
  <si>
    <t>164</t>
  </si>
  <si>
    <t>784181121</t>
  </si>
  <si>
    <t>Hloubková jednonásobná penetrace podkladu v místnostech výšky do 3,80 m</t>
  </si>
  <si>
    <t>1823680873</t>
  </si>
  <si>
    <t>206,117</t>
  </si>
  <si>
    <t>dozdívky</t>
  </si>
  <si>
    <t>5,31</t>
  </si>
  <si>
    <t>165</t>
  </si>
  <si>
    <t>784211101</t>
  </si>
  <si>
    <t>Dvojnásobné bílé malby ze směsí za mokra výborně otěruvzdorných v místnostech výšky do 3,80 m</t>
  </si>
  <si>
    <t>-1596949396</t>
  </si>
  <si>
    <t>786</t>
  </si>
  <si>
    <t>Dokončovací práce - čalounické úpravy</t>
  </si>
  <si>
    <t>166</t>
  </si>
  <si>
    <t>786624111</t>
  </si>
  <si>
    <t>Montáž lamelové žaluzie do oken zdvojených dřevěných otevíravých, sklápěcích a vyklápěcích</t>
  </si>
  <si>
    <t>-1198386433</t>
  </si>
  <si>
    <t>žaluzie oken v učebnách</t>
  </si>
  <si>
    <t>2.NP</t>
  </si>
  <si>
    <t>12*1,45*2,1</t>
  </si>
  <si>
    <t>3.NP</t>
  </si>
  <si>
    <t>16*1,45*2,1</t>
  </si>
  <si>
    <t>167</t>
  </si>
  <si>
    <t>6112434Z</t>
  </si>
  <si>
    <t>žaluzie řetízkové Al interiérové bílá</t>
  </si>
  <si>
    <t>-987320449</t>
  </si>
  <si>
    <t>168</t>
  </si>
  <si>
    <t>786627121.R00</t>
  </si>
  <si>
    <t>Systém venkovních žaluzií v purenitovém podomítkovém boxu, zateplení PIR izolací 30mm, purenitové ostění, okno 1450x2100mm</t>
  </si>
  <si>
    <t>-1944248293</t>
  </si>
  <si>
    <t>169</t>
  </si>
  <si>
    <t>998786202</t>
  </si>
  <si>
    <t>Přesun hmot procentní pro čalounické úpravy v objektech v do 12 m</t>
  </si>
  <si>
    <t>1944899124</t>
  </si>
  <si>
    <t>VRN3</t>
  </si>
  <si>
    <t>Zařízení staveniště</t>
  </si>
  <si>
    <t>170</t>
  </si>
  <si>
    <t>030001000</t>
  </si>
  <si>
    <t>1024</t>
  </si>
  <si>
    <t>-1402467034</t>
  </si>
  <si>
    <t>VRN5</t>
  </si>
  <si>
    <t>Finanční náklady</t>
  </si>
  <si>
    <t>171</t>
  </si>
  <si>
    <t>053002000R</t>
  </si>
  <si>
    <t>Poplatky za zábor veřejného prostranství</t>
  </si>
  <si>
    <t>-799252649</t>
  </si>
  <si>
    <t>SO02 - SO02 - stará budova</t>
  </si>
  <si>
    <t xml:space="preserve">    711 - Izolace proti vodě, vlhkosti a plynům</t>
  </si>
  <si>
    <t xml:space="preserve">    765 - Krytina skládaná</t>
  </si>
  <si>
    <t xml:space="preserve">    783 - Dokončovací práce - nátěry</t>
  </si>
  <si>
    <t xml:space="preserve">    VRN9 - Ostatní náklady</t>
  </si>
  <si>
    <t>879748973</t>
  </si>
  <si>
    <t>(10,94+11,73+15,6+4,6*2+10,6+1,95+8,83+3,4)*0,6</t>
  </si>
  <si>
    <t>(5,25+6,7)*0,6</t>
  </si>
  <si>
    <t>-90871261</t>
  </si>
  <si>
    <t>(16,63+7,49+16,48)*1,5</t>
  </si>
  <si>
    <t>(4,71+4,32)/2*(7,49+5,23)/2</t>
  </si>
  <si>
    <t>5,23*3,8</t>
  </si>
  <si>
    <t>1214081585</t>
  </si>
  <si>
    <t>115101201</t>
  </si>
  <si>
    <t>Čerpání vody na dopravní výšku do 10 m průměrný přítok do 500 l/min</t>
  </si>
  <si>
    <t>hod</t>
  </si>
  <si>
    <t>-2131678846</t>
  </si>
  <si>
    <t>práce 14 dnů</t>
  </si>
  <si>
    <t>14*8</t>
  </si>
  <si>
    <t>1973050930</t>
  </si>
  <si>
    <t>(9,7+12,78+11,73+14,4+4,6+11,88+4,6+3,4)*3,0</t>
  </si>
  <si>
    <t>(2,7+43,08+6,55)*3,0</t>
  </si>
  <si>
    <t>(7,3+15,54+9,5+8,83)*3,0</t>
  </si>
  <si>
    <t>130901103</t>
  </si>
  <si>
    <t>Bourání kcí v hloubených vykopávkách ze zdiva cihelného nebo smíšeného na maltu cementovou ručně</t>
  </si>
  <si>
    <t>671314588</t>
  </si>
  <si>
    <t>Bourání zdiva po původní šachtě</t>
  </si>
  <si>
    <t>(1,2*2+2,5)*2,0*0,3</t>
  </si>
  <si>
    <t>-1626088091</t>
  </si>
  <si>
    <t>8*0,6*0,6*1,5</t>
  </si>
  <si>
    <t>771679287</t>
  </si>
  <si>
    <t>132201201</t>
  </si>
  <si>
    <t>Hloubení rýh š do 2000 mm v hornině tř. 3 objemu do 100 m3</t>
  </si>
  <si>
    <t>-182840828</t>
  </si>
  <si>
    <t>výkop pro izolaci zdiva suterénu</t>
  </si>
  <si>
    <t>(3,0+40,6+6,75)*(1,78*0,6+1,78*0,9/2)</t>
  </si>
  <si>
    <t>(8,4+13,94+12,33+13,8+4,6+12,4+4,6+1,65)*(1,78*0,6+1,78*0,9/2)</t>
  </si>
  <si>
    <t>132201209</t>
  </si>
  <si>
    <t>Příplatek za lepivost k hloubení rýh š do 2000 mm v hornině tř. 3</t>
  </si>
  <si>
    <t>2101749519</t>
  </si>
  <si>
    <t>132212101</t>
  </si>
  <si>
    <t>Hloubení rýh š do 600 mm ručním nebo pneum nářadím v soudržných horninách tř. 3</t>
  </si>
  <si>
    <t>617148346</t>
  </si>
  <si>
    <t>Okapový chodník vedlejší budovy</t>
  </si>
  <si>
    <t>(8,53+3,4)*0,6*0,5</t>
  </si>
  <si>
    <t>(6,7+5,85)*0,6*0,5</t>
  </si>
  <si>
    <t>132212109</t>
  </si>
  <si>
    <t>Příplatek za lepivost u hloubení rýh š do 600 mm ručním nebo pneum nářadím v hornině tř. 3</t>
  </si>
  <si>
    <t>-173839684</t>
  </si>
  <si>
    <t>2022571654</t>
  </si>
  <si>
    <t>228,149+7,344+4,32</t>
  </si>
  <si>
    <t>162701105</t>
  </si>
  <si>
    <t>Vodorovné přemístění do 10000 m výkopku/sypaniny z horniny tř. 1 až 4</t>
  </si>
  <si>
    <t>718242417</t>
  </si>
  <si>
    <t>162701109</t>
  </si>
  <si>
    <t>Příplatek k vodorovnému přemístění výkopku/sypaniny z horniny tř. 1 až 4 ZKD 1000 m přes 10000 m</t>
  </si>
  <si>
    <t>-1798594710</t>
  </si>
  <si>
    <t>228,145*5 'Přepočtené koeficientem množství</t>
  </si>
  <si>
    <t>-1018697401</t>
  </si>
  <si>
    <t>171201211</t>
  </si>
  <si>
    <t>Poplatek za uložení stavebního odpadu - zeminy a kameniva na skládce</t>
  </si>
  <si>
    <t>-718641086</t>
  </si>
  <si>
    <t>228,145*1,6</t>
  </si>
  <si>
    <t>123027319</t>
  </si>
  <si>
    <t>Zásyp štěrkopískem</t>
  </si>
  <si>
    <t>228,145</t>
  </si>
  <si>
    <t>Zásyp původním materiálem</t>
  </si>
  <si>
    <t>7,344</t>
  </si>
  <si>
    <t>Zasypání lapačů střešních splavenin</t>
  </si>
  <si>
    <t>4,32</t>
  </si>
  <si>
    <t>58331201</t>
  </si>
  <si>
    <t>štěrkopísek netříděný</t>
  </si>
  <si>
    <t>144926998</t>
  </si>
  <si>
    <t>228,145*1,8</t>
  </si>
  <si>
    <t>1775256953</t>
  </si>
  <si>
    <t>Zazdění otvoru v suterénu</t>
  </si>
  <si>
    <t>1,5*2,0</t>
  </si>
  <si>
    <t>319202112R</t>
  </si>
  <si>
    <t>Dodatečná izolace zdiva tl do 300 mm střednětlakou injektáží silikonovou mikroemulzí</t>
  </si>
  <si>
    <t>-989974049</t>
  </si>
  <si>
    <t>Vnitřní stěny 300mm</t>
  </si>
  <si>
    <t>(9,25*2+6,975+2,3+3,5)</t>
  </si>
  <si>
    <t>(8,28+8,69+2,3)</t>
  </si>
  <si>
    <t>4,0 "schodiště</t>
  </si>
  <si>
    <t>319202113R</t>
  </si>
  <si>
    <t>Dodatečná izolace zdiva tl do 450 mm střednětlakou injektáží silikonovou mikroemulzí</t>
  </si>
  <si>
    <t>-304154876</t>
  </si>
  <si>
    <t>Vnitřní stěny 450mm</t>
  </si>
  <si>
    <t>(5,75*3+2,145*2)</t>
  </si>
  <si>
    <t>(9,25+10,0+10,15)</t>
  </si>
  <si>
    <t>2,415*2</t>
  </si>
  <si>
    <t>319202114R</t>
  </si>
  <si>
    <t>Dodatečná izolace zdiva tl do 600 mm střednětlakou injektáží silikonovou mikroemulzí</t>
  </si>
  <si>
    <t>23912667</t>
  </si>
  <si>
    <t>Vnější stěny</t>
  </si>
  <si>
    <t>(9,25+4,27+6,975+2,3+5,75+9,25+10,0+10,15+8,69+4,79)</t>
  </si>
  <si>
    <t>(4,27+6,975+10,0+6,9+4,0*2+8,28)</t>
  </si>
  <si>
    <t>-44856225</t>
  </si>
  <si>
    <t>109,489</t>
  </si>
  <si>
    <t>-1477637846</t>
  </si>
  <si>
    <t>-2111664356</t>
  </si>
  <si>
    <t>Podle výkresu situace, předláždění zámkové dlažby, použití původní dlažby</t>
  </si>
  <si>
    <t>855581165</t>
  </si>
  <si>
    <t>109,489*1,1 'Přepočtené koeficientem množství</t>
  </si>
  <si>
    <t>-168143139</t>
  </si>
  <si>
    <t>539446233</t>
  </si>
  <si>
    <t>34732781</t>
  </si>
  <si>
    <t>11*(0,45+0,9)*2*0,6</t>
  </si>
  <si>
    <t>10*(1,25+2,4)*2*0,6</t>
  </si>
  <si>
    <t>44*(1,5+2,4)*2*0,6</t>
  </si>
  <si>
    <t>17*(1,5+0,95)*2*0,6</t>
  </si>
  <si>
    <t>3*(1,25+0,95)*2*0,6</t>
  </si>
  <si>
    <t>7*(1,2+2,3)*2*0,6</t>
  </si>
  <si>
    <t>5*(0,9+1,45)*2*0,6</t>
  </si>
  <si>
    <t>(2,0+1,6)*2*0,6</t>
  </si>
  <si>
    <t>(2,0+1,0)*2*0,6</t>
  </si>
  <si>
    <t>0,95*4*0,6</t>
  </si>
  <si>
    <t>2*(0,9+2,02*2)*0,6</t>
  </si>
  <si>
    <t>7*2*0,35*3,14*0,5</t>
  </si>
  <si>
    <t>612821012</t>
  </si>
  <si>
    <t>Vnitřní sanační štuková omítka pro vlhké a zasolené zdivo prováděná ručně</t>
  </si>
  <si>
    <t>-1266295656</t>
  </si>
  <si>
    <t>612821031</t>
  </si>
  <si>
    <t>Vnitřní vyrovnávací sanační omítka prováděná ručně</t>
  </si>
  <si>
    <t>1788899989</t>
  </si>
  <si>
    <t>491,476*0,5</t>
  </si>
  <si>
    <t>1225495417</t>
  </si>
  <si>
    <t>Podhled, římsa staré budovy</t>
  </si>
  <si>
    <t>(41,4+22,19)*2*0,7</t>
  </si>
  <si>
    <t>Střecha S6 podhled a čelo</t>
  </si>
  <si>
    <t>(8,5+0,59*2)*(0,16+0,275)</t>
  </si>
  <si>
    <t>S7</t>
  </si>
  <si>
    <t>8,24*(0,475+0,275)</t>
  </si>
  <si>
    <t>1441548114</t>
  </si>
  <si>
    <t>Střecha S6 podhled</t>
  </si>
  <si>
    <t>(8,5+0,59*2)*0,16</t>
  </si>
  <si>
    <t>8,24*0,475</t>
  </si>
  <si>
    <t>Penetrační disperzní nátěr vnějších stěn nanášený ručně</t>
  </si>
  <si>
    <t>1074442508</t>
  </si>
  <si>
    <t>Na stávající podklad před prováděním zazeplení</t>
  </si>
  <si>
    <t>285,328+149,077+965,54</t>
  </si>
  <si>
    <t>Dvorní fasáda přístavku</t>
  </si>
  <si>
    <t>54,186</t>
  </si>
  <si>
    <t>3,69</t>
  </si>
  <si>
    <t>622135002.R00</t>
  </si>
  <si>
    <t>Vyrovnání podkladu vnějších stěn těsnící maltou</t>
  </si>
  <si>
    <t>336060522</t>
  </si>
  <si>
    <t>Pod zateplení soklu ve výkopu, v. 1,78m</t>
  </si>
  <si>
    <t>(10,94+11,73+15,6+4,6*2+10,6+1,95+8,83+3,4)*1,78</t>
  </si>
  <si>
    <t>(5,25+6,7)*1,78</t>
  </si>
  <si>
    <t>(16,63+7,49+16,48)*1,78</t>
  </si>
  <si>
    <t>518064010</t>
  </si>
  <si>
    <t>Zateplení soklu ve výkopu a nad terén, v. 2,28m</t>
  </si>
  <si>
    <t>(1,6+40,8+5,35)*2,28</t>
  </si>
  <si>
    <t>(8,5+10,46+10,93+16,6+4,6+9,6+4,6+3,4)*2,28</t>
  </si>
  <si>
    <t>Zateplení soklu do hl. 0,5m</t>
  </si>
  <si>
    <t>(7,4+15,74+2,4+8,93)*1,0</t>
  </si>
  <si>
    <t>odpočet otvorů</t>
  </si>
  <si>
    <t>-17*1,5*0,5</t>
  </si>
  <si>
    <t>-3*1,25*0,5</t>
  </si>
  <si>
    <t>28376017</t>
  </si>
  <si>
    <t xml:space="preserve">deska fasádní polystyrénová soklová  tl 100mm</t>
  </si>
  <si>
    <t>1780114958</t>
  </si>
  <si>
    <t>285,328*1,05 'Přepočtené koeficientem množství</t>
  </si>
  <si>
    <t>1537296874</t>
  </si>
  <si>
    <t>Zateplení soklu nad terénem, v. 1,3m</t>
  </si>
  <si>
    <t>(10,94+11,73+15,6+4,6*2+10,6+1,95+8,83+3,4)*1,3</t>
  </si>
  <si>
    <t>(5,25+6,7)*1,3</t>
  </si>
  <si>
    <t>(16,63+7,49+16,48)*1,3</t>
  </si>
  <si>
    <t>-17*1,5*0,45</t>
  </si>
  <si>
    <t>-3*1,25*0,45</t>
  </si>
  <si>
    <t>63151527</t>
  </si>
  <si>
    <t>deska izolační minerální kontaktních fasád podélné vlákno λ=0,036 tl 100mm</t>
  </si>
  <si>
    <t>-2109696093</t>
  </si>
  <si>
    <t>149,077*1,05 'Přepočtené koeficientem množství</t>
  </si>
  <si>
    <t>622221031</t>
  </si>
  <si>
    <t>Montáž kontaktního zateplení vnějších stěn z minerální vlny s podélnou orientací vláken tl do 160 mm</t>
  </si>
  <si>
    <t>-813442326</t>
  </si>
  <si>
    <t>Hlavní budova</t>
  </si>
  <si>
    <t>(8,64+10,66+11,73+16,8+9,76+3,4)*(10,937-1,8)</t>
  </si>
  <si>
    <t>(1,64+40,96+5,49)*9,037</t>
  </si>
  <si>
    <t>4,31*6,047</t>
  </si>
  <si>
    <t>0,7*6,047</t>
  </si>
  <si>
    <t>4,6*2*7,8</t>
  </si>
  <si>
    <t>8,97*2,485+(2,44+13,42+7,44)*2,7</t>
  </si>
  <si>
    <t>5,74*2,0</t>
  </si>
  <si>
    <t>-11*0,45*0,95</t>
  </si>
  <si>
    <t>-10*1,25*2,4</t>
  </si>
  <si>
    <t>-44*1,5*2,4</t>
  </si>
  <si>
    <t>-7*1,2*2,3</t>
  </si>
  <si>
    <t>-5*0,9*1,45</t>
  </si>
  <si>
    <t>-2,0*1,6</t>
  </si>
  <si>
    <t>-2,0*1,0</t>
  </si>
  <si>
    <t>-0,95*0,95</t>
  </si>
  <si>
    <t>63151531</t>
  </si>
  <si>
    <t>deska izolační minerální kontaktních fasád podélné vlákno λ=0,036 tl 140mm</t>
  </si>
  <si>
    <t>-2013564123</t>
  </si>
  <si>
    <t>965,54*1,05 'Přepočtené koeficientem množství</t>
  </si>
  <si>
    <t>-1194614710</t>
  </si>
  <si>
    <t>622251202</t>
  </si>
  <si>
    <t>Příplatek k cenám kontaktního zateplení za lepení bitumenovou stěrkou - spodní stavba</t>
  </si>
  <si>
    <t>-740741898</t>
  </si>
  <si>
    <t>541867596</t>
  </si>
  <si>
    <t>8*10,9</t>
  </si>
  <si>
    <t>2*9,6</t>
  </si>
  <si>
    <t>2*4,8</t>
  </si>
  <si>
    <t>11*0,95*2</t>
  </si>
  <si>
    <t>10*2,4*2</t>
  </si>
  <si>
    <t>44*2,4*2</t>
  </si>
  <si>
    <t>17*0,95*2</t>
  </si>
  <si>
    <t>3*0,95*2</t>
  </si>
  <si>
    <t>7*2,3*2</t>
  </si>
  <si>
    <t>5*1,45*2</t>
  </si>
  <si>
    <t>1,6*2</t>
  </si>
  <si>
    <t>1,0*2</t>
  </si>
  <si>
    <t>0,95*2</t>
  </si>
  <si>
    <t>11*(0,45+0,95*2)</t>
  </si>
  <si>
    <t>10*(1,25+2,4*2)</t>
  </si>
  <si>
    <t>44*(1,5+2,4*2)</t>
  </si>
  <si>
    <t>17*(1,5+0,95*2)</t>
  </si>
  <si>
    <t>3*(1,25+0,95*2)</t>
  </si>
  <si>
    <t>7*(1,2+2,3*2)</t>
  </si>
  <si>
    <t>5*(0,9+1,45*2)</t>
  </si>
  <si>
    <t>2,0+1,6*2</t>
  </si>
  <si>
    <t>2,0+1,0*2</t>
  </si>
  <si>
    <t>0,95*3</t>
  </si>
  <si>
    <t>římsa střechy staré budovy</t>
  </si>
  <si>
    <t>(41,4+22,19)*2</t>
  </si>
  <si>
    <t>podhledy střech S6 a S7</t>
  </si>
  <si>
    <t>8,5+2*0,59+8,24</t>
  </si>
  <si>
    <t>11*0,45</t>
  </si>
  <si>
    <t>10*1,25</t>
  </si>
  <si>
    <t>44*1,5</t>
  </si>
  <si>
    <t>17*1,5</t>
  </si>
  <si>
    <t>3*1,25</t>
  </si>
  <si>
    <t>7*1,2</t>
  </si>
  <si>
    <t>5*0,9</t>
  </si>
  <si>
    <t>2,0</t>
  </si>
  <si>
    <t>0,95</t>
  </si>
  <si>
    <t>-1299784881</t>
  </si>
  <si>
    <t>487,9*1,05 'Přepočtené koeficientem množství</t>
  </si>
  <si>
    <t>-2010702730</t>
  </si>
  <si>
    <t>502,45*1,05 'Přepočtené koeficientem množství</t>
  </si>
  <si>
    <t>-127225320</t>
  </si>
  <si>
    <t>275,6*1,05 'Přepočtené koeficientem množství</t>
  </si>
  <si>
    <t>-1669554377</t>
  </si>
  <si>
    <t>130,55*1,05 'Přepočtené koeficientem množství</t>
  </si>
  <si>
    <t>622321141</t>
  </si>
  <si>
    <t>Vápenocementová omítka štuková dvouvrstvá vnějších stěn nanášená ručně</t>
  </si>
  <si>
    <t>2115432481</t>
  </si>
  <si>
    <t>(2*7,5+5,45)*3,0</t>
  </si>
  <si>
    <t>-2*1,3*1,5</t>
  </si>
  <si>
    <t>-1,36*2,4</t>
  </si>
  <si>
    <t>-36871418</t>
  </si>
  <si>
    <t>-1529982257</t>
  </si>
  <si>
    <t>Zateplení soklu v. 0,5m nad terén</t>
  </si>
  <si>
    <t>(1,6+40,8+5,35)*0,5</t>
  </si>
  <si>
    <t>(8,5+10,46+10,93+16,6+4,6+9,6+4,6+3,4)*0,5</t>
  </si>
  <si>
    <t>(7,4+15,74+2,4+8,93)*0,5</t>
  </si>
  <si>
    <t>1155617461</t>
  </si>
  <si>
    <t>(8,64+10,66+11,73+16,8+9,76+3,4)*(10,937-0,5)</t>
  </si>
  <si>
    <t>(1,64+40,96+5,49)*10,337</t>
  </si>
  <si>
    <t>4,31*7,347</t>
  </si>
  <si>
    <t>0,7*7,347</t>
  </si>
  <si>
    <t>4,6*2*8,7</t>
  </si>
  <si>
    <t>8,97*2,485+(2,44+13,42+7,44)*3,0</t>
  </si>
  <si>
    <t>623321141</t>
  </si>
  <si>
    <t>Vápenocementová omítka štuková dvouvrstvá vnějších pilířů nebo sloupů nanášená ručně</t>
  </si>
  <si>
    <t>-28801415</t>
  </si>
  <si>
    <t>2*(1,3+1,5*2)*0,25</t>
  </si>
  <si>
    <t>(1,36+2,4*2)*0,25</t>
  </si>
  <si>
    <t>623511111</t>
  </si>
  <si>
    <t>Tenkovrstvá akrylátová mozaiková střednězrnná omítka včetně penetrace vnějších pilířů nebo sloupů</t>
  </si>
  <si>
    <t>220618055</t>
  </si>
  <si>
    <t>Ostění oken</t>
  </si>
  <si>
    <t>17*(1,5+0,95*2)*0,14</t>
  </si>
  <si>
    <t>3*(1,25+0,95*2)*0,14</t>
  </si>
  <si>
    <t>1520448901</t>
  </si>
  <si>
    <t>11*(0,45+0,9)*2*0,14</t>
  </si>
  <si>
    <t>10*(1,25+2,4)*2*0,14</t>
  </si>
  <si>
    <t>44*(1,5+2,4)*2*0,14</t>
  </si>
  <si>
    <t>7*(1,2+2,3)*2*0,14</t>
  </si>
  <si>
    <t>5*(0,9+1,45)*2*0,14</t>
  </si>
  <si>
    <t>(2,0+1,6)*2*0,14</t>
  </si>
  <si>
    <t>(2,0+1,0)*2*0,14</t>
  </si>
  <si>
    <t>0,95*4*0,14</t>
  </si>
  <si>
    <t>Střecha S6</t>
  </si>
  <si>
    <t>(8,5+0,59*2)*0,275</t>
  </si>
  <si>
    <t>8,24*0,275</t>
  </si>
  <si>
    <t>374488595</t>
  </si>
  <si>
    <t>-549094626</t>
  </si>
  <si>
    <t>O12</t>
  </si>
  <si>
    <t>O15</t>
  </si>
  <si>
    <t>1*0,95</t>
  </si>
  <si>
    <t>O7</t>
  </si>
  <si>
    <t>O8</t>
  </si>
  <si>
    <t>O9</t>
  </si>
  <si>
    <t>O10</t>
  </si>
  <si>
    <t>O11</t>
  </si>
  <si>
    <t>71,2</t>
  </si>
  <si>
    <t>O13</t>
  </si>
  <si>
    <t>1*2,0</t>
  </si>
  <si>
    <t>O14</t>
  </si>
  <si>
    <t>897900471</t>
  </si>
  <si>
    <t>sokl</t>
  </si>
  <si>
    <t>17*1,5*0,45</t>
  </si>
  <si>
    <t>3*1,25*0,45</t>
  </si>
  <si>
    <t>fasáda</t>
  </si>
  <si>
    <t>11*0,45*0,95</t>
  </si>
  <si>
    <t>10*1,25*2,4</t>
  </si>
  <si>
    <t>44*1,5*2,4</t>
  </si>
  <si>
    <t>7*1,2*2,3</t>
  </si>
  <si>
    <t>5*0,9*1,45</t>
  </si>
  <si>
    <t>2,0*1,6</t>
  </si>
  <si>
    <t>2,0*1,0</t>
  </si>
  <si>
    <t>0,95*0,95</t>
  </si>
  <si>
    <t>1131122477</t>
  </si>
  <si>
    <t>Pod terénem</t>
  </si>
  <si>
    <t>285,328</t>
  </si>
  <si>
    <t>Sokl nad terénem</t>
  </si>
  <si>
    <t>149,077</t>
  </si>
  <si>
    <t>Fasáda</t>
  </si>
  <si>
    <t>965,54</t>
  </si>
  <si>
    <t>podhledy</t>
  </si>
  <si>
    <t>99,417</t>
  </si>
  <si>
    <t>1378571849</t>
  </si>
  <si>
    <t>1115,964</t>
  </si>
  <si>
    <t>9,415</t>
  </si>
  <si>
    <t>1463258843</t>
  </si>
  <si>
    <t>střecha S6</t>
  </si>
  <si>
    <t>8,5*5,35</t>
  </si>
  <si>
    <t>střecha S7</t>
  </si>
  <si>
    <t>8,24*7,915+4,0*6,71</t>
  </si>
  <si>
    <t>413037731</t>
  </si>
  <si>
    <t>1472347500</t>
  </si>
  <si>
    <t>10,94+11,73+15,6+4,6*2+10,6+1,95+8,83+3,4</t>
  </si>
  <si>
    <t>5,25+6,7</t>
  </si>
  <si>
    <t>-1323459609</t>
  </si>
  <si>
    <t>7*2</t>
  </si>
  <si>
    <t>-486894929</t>
  </si>
  <si>
    <t>7*2*0,15*1,05</t>
  </si>
  <si>
    <t>1350220607</t>
  </si>
  <si>
    <t>-1134574873</t>
  </si>
  <si>
    <t>(9,7+12,78+11,73+14,4+4,6+11,88+4,6+3,4)*11,8</t>
  </si>
  <si>
    <t>(2,7+43,08+6,55)*11,8</t>
  </si>
  <si>
    <t>(7,3+15,54+9,5+8,83)*5,9</t>
  </si>
  <si>
    <t>1871083819</t>
  </si>
  <si>
    <t>1722,859*90 'Přepočtené koeficientem množství</t>
  </si>
  <si>
    <t>-1169741476</t>
  </si>
  <si>
    <t>2017498210</t>
  </si>
  <si>
    <t>1423372429</t>
  </si>
  <si>
    <t>1556,269*90 'Přepočtené koeficientem množství</t>
  </si>
  <si>
    <t>-1325440690</t>
  </si>
  <si>
    <t>-1753342995</t>
  </si>
  <si>
    <t>20% půdoryské plochy</t>
  </si>
  <si>
    <t>suterén</t>
  </si>
  <si>
    <t>9,18*19,295*0,2</t>
  </si>
  <si>
    <t>28,84*5,75*0,2</t>
  </si>
  <si>
    <t>10,0*2,415*0,2</t>
  </si>
  <si>
    <t>18,84*2,415*0,2</t>
  </si>
  <si>
    <t>8,28*4,6*0,2</t>
  </si>
  <si>
    <t>1.NP</t>
  </si>
  <si>
    <t>85,522</t>
  </si>
  <si>
    <t>8,5*4,4*0,2</t>
  </si>
  <si>
    <t>6,85*(5,4+6,5)*0,2</t>
  </si>
  <si>
    <t>7,2*4,85*0,2</t>
  </si>
  <si>
    <t>952902611</t>
  </si>
  <si>
    <t>Čištění budov vysátí prachu z ostatních ploch</t>
  </si>
  <si>
    <t>798259202</t>
  </si>
  <si>
    <t>Půda</t>
  </si>
  <si>
    <t>(4,3+1,0+26,099+1,0+7,3)*8,76+11,59*9,1</t>
  </si>
  <si>
    <t>odpočet schodiště</t>
  </si>
  <si>
    <t>-2,525*5,0</t>
  </si>
  <si>
    <t>961031311</t>
  </si>
  <si>
    <t>Bourání základů cihelných na MV nebo MVC</t>
  </si>
  <si>
    <t>332478277</t>
  </si>
  <si>
    <t>přizdívka pro izolaci zdiva suterénu</t>
  </si>
  <si>
    <t>(3,0+40,6+6,75)*1,78*0,1</t>
  </si>
  <si>
    <t>(8,4+13,94+12,33+13,8+4,6+12,4+4,6+1,65)*1,78*0,1</t>
  </si>
  <si>
    <t>1111005668</t>
  </si>
  <si>
    <t>8,5*5,49*0,15</t>
  </si>
  <si>
    <t>8,24*7,915*0,15</t>
  </si>
  <si>
    <t>6,85*4,0*0,15</t>
  </si>
  <si>
    <t>-1289629561</t>
  </si>
  <si>
    <t>11*0,45*0,9</t>
  </si>
  <si>
    <t>968062375</t>
  </si>
  <si>
    <t>Vybourání dřevěných rámů oken zdvojených včetně křídel pl do 2 m2</t>
  </si>
  <si>
    <t>-317159318</t>
  </si>
  <si>
    <t>-1797901186</t>
  </si>
  <si>
    <t>1561370165</t>
  </si>
  <si>
    <t>968072245</t>
  </si>
  <si>
    <t>Vybourání kovových rámů oken jednoduchých včetně křídel pl do 2 m2</t>
  </si>
  <si>
    <t>1846360682</t>
  </si>
  <si>
    <t>Suterénní okna</t>
  </si>
  <si>
    <t>17*1,5*0,95</t>
  </si>
  <si>
    <t>3*1,25*0,95</t>
  </si>
  <si>
    <t>43635431</t>
  </si>
  <si>
    <t>978013191</t>
  </si>
  <si>
    <t>Otlučení (osekání) vnitřní vápenné nebo vápenocementové omítky stěn v rozsahu do 100 %</t>
  </si>
  <si>
    <t>609625673</t>
  </si>
  <si>
    <t>Suterén</t>
  </si>
  <si>
    <t>(9,25*2+6,975+2,3+3,5)*2*1,5</t>
  </si>
  <si>
    <t>(8,28+8,69+2,3)*2*1,5</t>
  </si>
  <si>
    <t>4,0*1,5 "schodiště</t>
  </si>
  <si>
    <t>(5,75*3+2,145*2)*2*1,5</t>
  </si>
  <si>
    <t>(9,25+10,0+10,15)*2*1,5</t>
  </si>
  <si>
    <t>2,415*2*1,5</t>
  </si>
  <si>
    <t>978015341</t>
  </si>
  <si>
    <t>Otlučení (osekání) vnější vápenné nebo vápenocementové omítky stupně členitosti 1 a 2 v rozsahu přes 20 do 30 %</t>
  </si>
  <si>
    <t>-898844425</t>
  </si>
  <si>
    <t>Oprava omítky</t>
  </si>
  <si>
    <t>978015391</t>
  </si>
  <si>
    <t>Otlučení (osekání) vnější vápenné nebo vápenocementové omítky stupně členitosti 1 a 2 do 100%</t>
  </si>
  <si>
    <t>1745555042</t>
  </si>
  <si>
    <t>(9,25+4,27+6,975+2,3+5,75+9,25+10,0+10,15+8,69+4,79)*1,5</t>
  </si>
  <si>
    <t>(4,27+6,975+10,0+6,9+4,0*2+8,28)*1,5</t>
  </si>
  <si>
    <t>-307872970</t>
  </si>
  <si>
    <t>1401666560</t>
  </si>
  <si>
    <t>1079550097</t>
  </si>
  <si>
    <t>1841418891</t>
  </si>
  <si>
    <t>194,682*10 'Přepočtené koeficientem množství</t>
  </si>
  <si>
    <t>-1983865886</t>
  </si>
  <si>
    <t>-1531341475</t>
  </si>
  <si>
    <t>711</t>
  </si>
  <si>
    <t>Izolace proti vodě, vlhkosti a plynům</t>
  </si>
  <si>
    <t>711113125</t>
  </si>
  <si>
    <t>Izolace proti zemní vlhkosti na svislé ploše za studena těsnicí hmotou</t>
  </si>
  <si>
    <t>1651906209</t>
  </si>
  <si>
    <t>711131821</t>
  </si>
  <si>
    <t>Odstranění izolace proti zemní vlhkosti svislé</t>
  </si>
  <si>
    <t>-1474848452</t>
  </si>
  <si>
    <t>izolace zdiva suterénu</t>
  </si>
  <si>
    <t>(3,0+40,6+6,75)*1,78</t>
  </si>
  <si>
    <t>(8,4+13,94+12,33+13,8+4,6+12,4+4,6+1,65)*1,78</t>
  </si>
  <si>
    <t>711161215</t>
  </si>
  <si>
    <t>Izolace proti zemní vlhkosti nopovou fólií svislá, nopek v 20,0 mm, tl do 1,0 mm</t>
  </si>
  <si>
    <t>789592729</t>
  </si>
  <si>
    <t>Na zateplení soklu ve výkopu, v. 1,78m</t>
  </si>
  <si>
    <t>711161384</t>
  </si>
  <si>
    <t>Izolace proti zemní vlhkosti nopovou fólií ukončení provětrávací lištou</t>
  </si>
  <si>
    <t>-1164659815</t>
  </si>
  <si>
    <t>16,63+7,49+16,48</t>
  </si>
  <si>
    <t>998711203</t>
  </si>
  <si>
    <t>Přesun hmot procentní pro izolace proti vodě, vlhkosti a plynům v objektech v do 60 m</t>
  </si>
  <si>
    <t>1083732586</t>
  </si>
  <si>
    <t>740258359</t>
  </si>
  <si>
    <t>-193261541</t>
  </si>
  <si>
    <t>137,535*1,15 'Přepočtené koeficientem množství</t>
  </si>
  <si>
    <t>1177145114</t>
  </si>
  <si>
    <t>na vyrovnaný podklad, pod izolaci MW 220mm</t>
  </si>
  <si>
    <t>603007112</t>
  </si>
  <si>
    <t>1606546307</t>
  </si>
  <si>
    <t>-1832894865</t>
  </si>
  <si>
    <t>578,142</t>
  </si>
  <si>
    <t>-1590126780</t>
  </si>
  <si>
    <t>578,142*1,05 'Přepočtené koeficientem množství</t>
  </si>
  <si>
    <t>1126521917</t>
  </si>
  <si>
    <t>-1658802166</t>
  </si>
  <si>
    <t>Parotěsná vrsva</t>
  </si>
  <si>
    <t>Difůzní folie</t>
  </si>
  <si>
    <t>440,607</t>
  </si>
  <si>
    <t>1290248149</t>
  </si>
  <si>
    <t>440,607*1,05 'Přepočtené koeficientem množství</t>
  </si>
  <si>
    <t>59244084</t>
  </si>
  <si>
    <t>fólie difúzně otevřená doplňková hydroizolační vrstva se dvěma lepicími pruhy - 1 m2</t>
  </si>
  <si>
    <t>-1623412574</t>
  </si>
  <si>
    <t>983181361</t>
  </si>
  <si>
    <t>2100820511</t>
  </si>
  <si>
    <t>K19a</t>
  </si>
  <si>
    <t>K19b</t>
  </si>
  <si>
    <t>K19c</t>
  </si>
  <si>
    <t>K19d</t>
  </si>
  <si>
    <t>-1874587959</t>
  </si>
  <si>
    <t>-326308567</t>
  </si>
  <si>
    <t>1943101316</t>
  </si>
  <si>
    <t>5*10,8</t>
  </si>
  <si>
    <t>294237096</t>
  </si>
  <si>
    <t>S6</t>
  </si>
  <si>
    <t>9,68+5,49*2</t>
  </si>
  <si>
    <t>8,83+8,5+13,42+6,91</t>
  </si>
  <si>
    <t>-284457653</t>
  </si>
  <si>
    <t>K22</t>
  </si>
  <si>
    <t>9*2</t>
  </si>
  <si>
    <t>982604926</t>
  </si>
  <si>
    <t>-367816564</t>
  </si>
  <si>
    <t>zdvojené mřížky 150x150</t>
  </si>
  <si>
    <t>-765454023</t>
  </si>
  <si>
    <t>1880464929</t>
  </si>
  <si>
    <t>9*(5,35+0,14+0,2)</t>
  </si>
  <si>
    <t>8*8,115</t>
  </si>
  <si>
    <t>4*7,05</t>
  </si>
  <si>
    <t>720644498</t>
  </si>
  <si>
    <t>144,33*0,25*0,06*1,05</t>
  </si>
  <si>
    <t>107862353</t>
  </si>
  <si>
    <t>8,5*5,49</t>
  </si>
  <si>
    <t>8,24*7,915</t>
  </si>
  <si>
    <t>6,85*4,0</t>
  </si>
  <si>
    <t>-1378452768</t>
  </si>
  <si>
    <t>S6 a S</t>
  </si>
  <si>
    <t>37,5*0,59</t>
  </si>
  <si>
    <t>(8,5+2*0,59)*0,275</t>
  </si>
  <si>
    <t>8,24*0,25</t>
  </si>
  <si>
    <t>-1400180461</t>
  </si>
  <si>
    <t>26,847*1,1 'Přepočtené koeficientem množství</t>
  </si>
  <si>
    <t>-1806315971</t>
  </si>
  <si>
    <t>-162806328</t>
  </si>
  <si>
    <t>2,273</t>
  </si>
  <si>
    <t>139,285*0,025</t>
  </si>
  <si>
    <t>26,847*0,025</t>
  </si>
  <si>
    <t>762810037</t>
  </si>
  <si>
    <t>Záklop stropů z desek OSB tl 25 mm na sraz šroubovaných na rošt</t>
  </si>
  <si>
    <t>-1757158028</t>
  </si>
  <si>
    <t>Lávka na půdě</t>
  </si>
  <si>
    <t>75,0</t>
  </si>
  <si>
    <t>762895000</t>
  </si>
  <si>
    <t>Spojovací prostředky pro montáž záklopu, stropnice a podbíjení</t>
  </si>
  <si>
    <t>-1122228026</t>
  </si>
  <si>
    <t>75,0*0,025</t>
  </si>
  <si>
    <t>hranoly roštu</t>
  </si>
  <si>
    <t>2,166</t>
  </si>
  <si>
    <t>762951003</t>
  </si>
  <si>
    <t>Montáž podkladního roštu terasy z plných profilů osové vzdálenosti podpěrpřes 420 do 550 mm</t>
  </si>
  <si>
    <t>-1379286521</t>
  </si>
  <si>
    <t>129</t>
  </si>
  <si>
    <t>1489922038</t>
  </si>
  <si>
    <t>rošt lávky na půdě</t>
  </si>
  <si>
    <t>(3,67+3,1+26,1+16,355)/0,5*1,0*0,1*0,22</t>
  </si>
  <si>
    <t>998762203</t>
  </si>
  <si>
    <t>Přesun hmot procentní pro kce tesařské v objektech v do 24 m</t>
  </si>
  <si>
    <t>269504008</t>
  </si>
  <si>
    <t>-537486692</t>
  </si>
  <si>
    <t>-370742418</t>
  </si>
  <si>
    <t>8,24</t>
  </si>
  <si>
    <t>8,5</t>
  </si>
  <si>
    <t>421202621</t>
  </si>
  <si>
    <t>2*5,33</t>
  </si>
  <si>
    <t>8,03+8,38+3,86+6,85+0,59</t>
  </si>
  <si>
    <t>1002017752</t>
  </si>
  <si>
    <t>-503354016</t>
  </si>
  <si>
    <t>15,45</t>
  </si>
  <si>
    <t>876967729</t>
  </si>
  <si>
    <t>Pod atikou S6</t>
  </si>
  <si>
    <t>8,5+2*5,33</t>
  </si>
  <si>
    <t>7,44+8,38+4,0+6,85+3,86+1,065</t>
  </si>
  <si>
    <t>-657810794</t>
  </si>
  <si>
    <t>8,3</t>
  </si>
  <si>
    <t>-2027812099</t>
  </si>
  <si>
    <t>3*10,5</t>
  </si>
  <si>
    <t>2*10,8</t>
  </si>
  <si>
    <t>6,2</t>
  </si>
  <si>
    <t>9,3</t>
  </si>
  <si>
    <t>K19e</t>
  </si>
  <si>
    <t>4,1</t>
  </si>
  <si>
    <t>-755181400</t>
  </si>
  <si>
    <t>-597756103</t>
  </si>
  <si>
    <t>-261544203</t>
  </si>
  <si>
    <t>8,5+2*0,59</t>
  </si>
  <si>
    <t>-2025162166</t>
  </si>
  <si>
    <t>764214409</t>
  </si>
  <si>
    <t>Oplechování horních ploch a nadezdívek (atik) bez rohů z Pz plechu mechanicky kotvené rš 800 mm</t>
  </si>
  <si>
    <t>-1908621087</t>
  </si>
  <si>
    <t>K15</t>
  </si>
  <si>
    <t>37,5</t>
  </si>
  <si>
    <t>360847592</t>
  </si>
  <si>
    <t>K11</t>
  </si>
  <si>
    <t>37,5*1,11</t>
  </si>
  <si>
    <t>-1342802246</t>
  </si>
  <si>
    <t>K3</t>
  </si>
  <si>
    <t>13*1,25</t>
  </si>
  <si>
    <t>K4</t>
  </si>
  <si>
    <t>K5</t>
  </si>
  <si>
    <t>61*1,5</t>
  </si>
  <si>
    <t>K8</t>
  </si>
  <si>
    <t>K9</t>
  </si>
  <si>
    <t>2*2,0</t>
  </si>
  <si>
    <t>-1944415615</t>
  </si>
  <si>
    <t>794525789</t>
  </si>
  <si>
    <t>22,0</t>
  </si>
  <si>
    <t>-473743864</t>
  </si>
  <si>
    <t>-492318374</t>
  </si>
  <si>
    <t>17,9</t>
  </si>
  <si>
    <t>1959553422</t>
  </si>
  <si>
    <t>-597929102</t>
  </si>
  <si>
    <t>998764203</t>
  </si>
  <si>
    <t>Přesun hmot procentní pro konstrukce klempířské v objektech v do 24 m</t>
  </si>
  <si>
    <t>1268392799</t>
  </si>
  <si>
    <t>765</t>
  </si>
  <si>
    <t>Krytina skládaná</t>
  </si>
  <si>
    <t>765111013</t>
  </si>
  <si>
    <t>Montáž krytiny keramické drážkové sklonu do 30° na sucho přes 9 do 10 ks/m2</t>
  </si>
  <si>
    <t>1403972758</t>
  </si>
  <si>
    <t>59660710</t>
  </si>
  <si>
    <t>taška ražená glazura základní 28 x 47 cm</t>
  </si>
  <si>
    <t>1852339785</t>
  </si>
  <si>
    <t>20,0*10</t>
  </si>
  <si>
    <t>765111801</t>
  </si>
  <si>
    <t>Demontáž krytiny keramické drážkové sklonu do 30° na sucho do suti</t>
  </si>
  <si>
    <t>1903048320</t>
  </si>
  <si>
    <t>998765203</t>
  </si>
  <si>
    <t>Přesun hmot procentní pro krytiny skládané v objektech v do 24 m</t>
  </si>
  <si>
    <t>297445461</t>
  </si>
  <si>
    <t>766441812</t>
  </si>
  <si>
    <t>Demontáž parapetních desek dřevěných nebo plastových šířky přes 30 cm délky do 1,0 m</t>
  </si>
  <si>
    <t>-1794760645</t>
  </si>
  <si>
    <t>766441822</t>
  </si>
  <si>
    <t>Demontáž parapetních desek dřevěných nebo plastových šířky přes 30 cm délky přes 1,0 m</t>
  </si>
  <si>
    <t>512850489</t>
  </si>
  <si>
    <t>-1398772317</t>
  </si>
  <si>
    <t>61140O09</t>
  </si>
  <si>
    <t>okno plastové jednokřídlé vyklápěcí 150x95cm</t>
  </si>
  <si>
    <t>711981709</t>
  </si>
  <si>
    <t>61140O10</t>
  </si>
  <si>
    <t>okno plastové jednokřídlé vyklápěcí 125x95cm</t>
  </si>
  <si>
    <t>2071917569</t>
  </si>
  <si>
    <t>61140O12</t>
  </si>
  <si>
    <t>okno plastové dvoukřídlé otvíravé a vyklápěcí 90 x 145 cm</t>
  </si>
  <si>
    <t>-250586481</t>
  </si>
  <si>
    <t>61143O14</t>
  </si>
  <si>
    <t>okno plastové dvoukřídlové otvíravé a sklápěcí 200x100 cm</t>
  </si>
  <si>
    <t>1943850821</t>
  </si>
  <si>
    <t>708415560</t>
  </si>
  <si>
    <t>61143O07</t>
  </si>
  <si>
    <t xml:space="preserve">okno plastové dvoukřídlové otvíravé a sklápěcí se sklápěcím  nadsvětlíkem a podsvětlíkem 125x240 cm</t>
  </si>
  <si>
    <t>-697793319</t>
  </si>
  <si>
    <t>61143O11</t>
  </si>
  <si>
    <t xml:space="preserve">okno plastové dvoukřídlové otvíravé a sklápěcí se sklápěcím  nadsvětlíkem a podsvětlíkem 120x230 cm</t>
  </si>
  <si>
    <t>606218908</t>
  </si>
  <si>
    <t>61143O08</t>
  </si>
  <si>
    <t xml:space="preserve">okno plastové dvoukřídlové otvíravé a sklápěcí se sklápěcím  nadsvětlíkem a podsvětlíkem 150x240 cm</t>
  </si>
  <si>
    <t>-1140943891</t>
  </si>
  <si>
    <t>61143O13</t>
  </si>
  <si>
    <t>okno plastové dvoukřídlové otvíravé a sklápěcí 200x160 cm</t>
  </si>
  <si>
    <t>-2091765687</t>
  </si>
  <si>
    <t>766622216</t>
  </si>
  <si>
    <t>Montáž plastových oken plochy do 1 m2 otevíravých s rámem do zdiva</t>
  </si>
  <si>
    <t>-1625349458</t>
  </si>
  <si>
    <t>61143O04</t>
  </si>
  <si>
    <t>okno plastové jednodílné otvíravé a sklápěcí 45x95 cm</t>
  </si>
  <si>
    <t>1064518354</t>
  </si>
  <si>
    <t>61140O15</t>
  </si>
  <si>
    <t>okno plastové jednokřídlé vyklápěcí 95x95cm</t>
  </si>
  <si>
    <t>1758648836</t>
  </si>
  <si>
    <t>172</t>
  </si>
  <si>
    <t>-217946614</t>
  </si>
  <si>
    <t>11*(0,45+0,9)*2</t>
  </si>
  <si>
    <t>10*(1,25+2,4)*2</t>
  </si>
  <si>
    <t>44*(1,5+2,4)*2</t>
  </si>
  <si>
    <t>17*(1,5+0,95)*2</t>
  </si>
  <si>
    <t>3*(1,25+0,95)*2</t>
  </si>
  <si>
    <t>7*(1,2+2,3)*2</t>
  </si>
  <si>
    <t>5*(0,9+1,45)*2</t>
  </si>
  <si>
    <t>(2,0+1,6)*2</t>
  </si>
  <si>
    <t>(2,0+1,0)*2</t>
  </si>
  <si>
    <t>0,95*4</t>
  </si>
  <si>
    <t>0,9+2*2,02</t>
  </si>
  <si>
    <t>173</t>
  </si>
  <si>
    <t>-1239138702</t>
  </si>
  <si>
    <t>dveře na půdu</t>
  </si>
  <si>
    <t>174</t>
  </si>
  <si>
    <t>-802421890</t>
  </si>
  <si>
    <t>0,9*2,02</t>
  </si>
  <si>
    <t>175</t>
  </si>
  <si>
    <t>766694121</t>
  </si>
  <si>
    <t>Montáž parapetních desek dřevěných nebo plastových šířky přes 30 cm délky do 1,0 m</t>
  </si>
  <si>
    <t>320603431</t>
  </si>
  <si>
    <t>176</t>
  </si>
  <si>
    <t>61144406</t>
  </si>
  <si>
    <t>parapet plastový vnitřní - komůrkový 60 x 2 x 100 cm</t>
  </si>
  <si>
    <t>839748947</t>
  </si>
  <si>
    <t>177</t>
  </si>
  <si>
    <t>766694122</t>
  </si>
  <si>
    <t>Montáž parapetních dřevěných nebo plastových šířky přes 30 cm délky do 1,6 m</t>
  </si>
  <si>
    <t>1313999445</t>
  </si>
  <si>
    <t>178</t>
  </si>
  <si>
    <t>1849848004</t>
  </si>
  <si>
    <t>179</t>
  </si>
  <si>
    <t>766694123</t>
  </si>
  <si>
    <t>Montáž parapetních dřevěných nebo plastových šířky přes 30 cm délky do 2,6 m</t>
  </si>
  <si>
    <t>814901030</t>
  </si>
  <si>
    <t>180</t>
  </si>
  <si>
    <t>886019385</t>
  </si>
  <si>
    <t>181</t>
  </si>
  <si>
    <t>998766203</t>
  </si>
  <si>
    <t>Přesun hmot procentní pro konstrukce truhlářské v objektech v do 24 m</t>
  </si>
  <si>
    <t>-1576444392</t>
  </si>
  <si>
    <t>182</t>
  </si>
  <si>
    <t>767995111</t>
  </si>
  <si>
    <t>Montáž atypických zámečnických konstrukcí hmotnosti do 5 kg</t>
  </si>
  <si>
    <t>kg</t>
  </si>
  <si>
    <t>-1532273124</t>
  </si>
  <si>
    <t>2*2,5</t>
  </si>
  <si>
    <t>183</t>
  </si>
  <si>
    <t>VLA</t>
  </si>
  <si>
    <t>Držák vlajky dvouramenný fasádní, vč. upevňovacího materiálu</t>
  </si>
  <si>
    <t>-1826410975</t>
  </si>
  <si>
    <t>184</t>
  </si>
  <si>
    <t>-1598512842</t>
  </si>
  <si>
    <t>783</t>
  </si>
  <si>
    <t>Dokončovací práce - nátěry</t>
  </si>
  <si>
    <t>185</t>
  </si>
  <si>
    <t>783823135</t>
  </si>
  <si>
    <t>Penetrační silikonový nátěr hladkých, tenkovrstvých zrnitých nebo štukových omítek</t>
  </si>
  <si>
    <t>-1334618061</t>
  </si>
  <si>
    <t>186</t>
  </si>
  <si>
    <t>783827425</t>
  </si>
  <si>
    <t>Krycí dvojnásobný silikonový nátěr omítek stupně členitosti 1 a 2</t>
  </si>
  <si>
    <t>1065858032</t>
  </si>
  <si>
    <t>187</t>
  </si>
  <si>
    <t>1594197373</t>
  </si>
  <si>
    <t>379,140</t>
  </si>
  <si>
    <t>3,0</t>
  </si>
  <si>
    <t>sanační omítky</t>
  </si>
  <si>
    <t>491,476</t>
  </si>
  <si>
    <t>188</t>
  </si>
  <si>
    <t>224810116</t>
  </si>
  <si>
    <t>189</t>
  </si>
  <si>
    <t>-1493461328</t>
  </si>
  <si>
    <t>12*1,5*2,4</t>
  </si>
  <si>
    <t>190</t>
  </si>
  <si>
    <t>-1157497569</t>
  </si>
  <si>
    <t>191</t>
  </si>
  <si>
    <t>-1813432714</t>
  </si>
  <si>
    <t>192</t>
  </si>
  <si>
    <t>-1242899507</t>
  </si>
  <si>
    <t>VRN9</t>
  </si>
  <si>
    <t>Ostatní náklady</t>
  </si>
  <si>
    <t>193</t>
  </si>
  <si>
    <t>094103000</t>
  </si>
  <si>
    <t>Náklady na plánované vyklizení objektu</t>
  </si>
  <si>
    <t>322415234</t>
  </si>
  <si>
    <t>Vyklizení půdy</t>
  </si>
  <si>
    <t>EL-01 - Uzemnění a jímací soustava</t>
  </si>
  <si>
    <t>Moravská Třebová</t>
  </si>
  <si>
    <t>Ing. Pavel Matura</t>
  </si>
  <si>
    <t>01A - Uzemnění</t>
  </si>
  <si>
    <t>01B - Jímací soustava - ploché střechy, plechová falcovaná krytina</t>
  </si>
  <si>
    <t>01A</t>
  </si>
  <si>
    <t>Uzemnění</t>
  </si>
  <si>
    <t>741410021</t>
  </si>
  <si>
    <t>Montáž vodič uzemňovací pásek průřezu do 120 mm2 v městské zástavbě v zemi</t>
  </si>
  <si>
    <t>-1447024181</t>
  </si>
  <si>
    <t>SMS01</t>
  </si>
  <si>
    <t>Zemnící pozinkovaná páska FeZn 30/4 (0,95kg/1m)</t>
  </si>
  <si>
    <t>KG</t>
  </si>
  <si>
    <t>-915979496</t>
  </si>
  <si>
    <t>BPZN01</t>
  </si>
  <si>
    <t xml:space="preserve">Zinková barva k nátěrům ocelových předmětů a konstrukcí vystavených agresivnímu prostředí </t>
  </si>
  <si>
    <t>-959061209</t>
  </si>
  <si>
    <t>741410042</t>
  </si>
  <si>
    <t>Montáž vodič uzemňovací drát nebo lano D do 10 mm v průmysl výstavbě</t>
  </si>
  <si>
    <t>-1115671701</t>
  </si>
  <si>
    <t>SMS03</t>
  </si>
  <si>
    <t xml:space="preserve">Drát FeZn 10/13 s izolací </t>
  </si>
  <si>
    <t>754608749</t>
  </si>
  <si>
    <t>741420022</t>
  </si>
  <si>
    <t>Montáž svorka hromosvodná se 3 šrouby</t>
  </si>
  <si>
    <t>-941036941</t>
  </si>
  <si>
    <t>SMS04</t>
  </si>
  <si>
    <t>SR - Svorka křížová 60x60 mm s destičkou, FeZn, Rd 8-10/Fl 30, spojení pásku i kulatiny</t>
  </si>
  <si>
    <t>KS</t>
  </si>
  <si>
    <t>-1833070796</t>
  </si>
  <si>
    <t>741420021</t>
  </si>
  <si>
    <t>Montáž svorka hromosvodná se 2 šrouby</t>
  </si>
  <si>
    <t>1166847470</t>
  </si>
  <si>
    <t>SMS09</t>
  </si>
  <si>
    <t>SZ - Svorka zkušební nerez V2A, s destičkou, Rd 7-10</t>
  </si>
  <si>
    <t>454677659</t>
  </si>
  <si>
    <t>-506643763</t>
  </si>
  <si>
    <t>SMS720</t>
  </si>
  <si>
    <t xml:space="preserve">SP - Svorka připojovací, rozsah Rd 5-18mm, NEREZ V2A </t>
  </si>
  <si>
    <t>-414695629</t>
  </si>
  <si>
    <t>741420051</t>
  </si>
  <si>
    <t>Montáž vedení hromosvodné-úhelník nebo trubka s držáky do zdiva</t>
  </si>
  <si>
    <t>-40821742</t>
  </si>
  <si>
    <t>SMS07</t>
  </si>
  <si>
    <t>Ochranný úhelník, FeZn, 30x30mm, L=1700 mm</t>
  </si>
  <si>
    <t>1516994217</t>
  </si>
  <si>
    <t>SMS08</t>
  </si>
  <si>
    <t>Držák ochranného úhelníku na stěnu, FeZn</t>
  </si>
  <si>
    <t>-1026285605</t>
  </si>
  <si>
    <t>741420083</t>
  </si>
  <si>
    <t>Montáž vedení hromosvodné-štítek k označení svodu</t>
  </si>
  <si>
    <t>1706991419</t>
  </si>
  <si>
    <t>SMS10</t>
  </si>
  <si>
    <t>Označovací štítek Al s vyraženým číslem pro Rd 7-10/Fl 30</t>
  </si>
  <si>
    <t>1409730</t>
  </si>
  <si>
    <t>01B</t>
  </si>
  <si>
    <t>Jímací soustava - ploché střechy, plechová falcovaná krytina</t>
  </si>
  <si>
    <t>741420002</t>
  </si>
  <si>
    <t>Montáž drát nebo lano hromosvodné svodové D přes 10mm s podpěrou</t>
  </si>
  <si>
    <t>501850280</t>
  </si>
  <si>
    <t>SMS11</t>
  </si>
  <si>
    <t>AlMgSi 8 T/4 - Drát uzemňovací, měkký, průměr 8mm/50mm2, 1m=0,135kg 1kg=7,40m</t>
  </si>
  <si>
    <t>-1202341634</t>
  </si>
  <si>
    <t>SMS12</t>
  </si>
  <si>
    <t>PV s držákem pro Rd 8mm na plechové střechy se zakulaceným stojatým falcem. Rozsah upnutí do D 20mm, výška podpěry je 20mm</t>
  </si>
  <si>
    <t>-320950981</t>
  </si>
  <si>
    <t>-865367710</t>
  </si>
  <si>
    <t>-2037762722</t>
  </si>
  <si>
    <t>SMS562</t>
  </si>
  <si>
    <t>Držák vedení do plochy střechy s prolisovanou vzpěrou (tašková krytina), nerez,délka 335 mm, průměr vodiče do 8 mm</t>
  </si>
  <si>
    <t>ks</t>
  </si>
  <si>
    <t>791455052</t>
  </si>
  <si>
    <t>-196146056</t>
  </si>
  <si>
    <t>1431065972</t>
  </si>
  <si>
    <t>SMS13</t>
  </si>
  <si>
    <t>PV s příchytkou do zateplení zdí 110 cm, s vrutem a hmoždinkou 7 x 180 mm, materiál základny z odlitku Zn, materilál příložky FeZn Rd, pro drát o průměru 7-10mm</t>
  </si>
  <si>
    <t>272958588</t>
  </si>
  <si>
    <t>-1083343757</t>
  </si>
  <si>
    <t>257572374</t>
  </si>
  <si>
    <t>741420031</t>
  </si>
  <si>
    <t>Montáž svorka hromosvodná na potrubí D do 200 mm se zhotovením</t>
  </si>
  <si>
    <t>-687211228</t>
  </si>
  <si>
    <t>pol207</t>
  </si>
  <si>
    <t>Držák vedení na okapový svod průměru 50-120 mm, materiál nerez, průměr drátu 6-8 mm, váha 45g</t>
  </si>
  <si>
    <t>1181945367</t>
  </si>
  <si>
    <t>741420101</t>
  </si>
  <si>
    <t>Montáž držáků oddáleného vedení do zdiva</t>
  </si>
  <si>
    <t>-557727344</t>
  </si>
  <si>
    <t>741420121</t>
  </si>
  <si>
    <t>Montáž izoalační tyče oddáleného vedení</t>
  </si>
  <si>
    <t>676491032</t>
  </si>
  <si>
    <t>pol137</t>
  </si>
  <si>
    <t>Distanční držák s izolační tyčí délky L=530mm .Součástí je držák vedení (7-10mm) a upevňovací destička nerez.</t>
  </si>
  <si>
    <t>857502528</t>
  </si>
  <si>
    <t>741430002</t>
  </si>
  <si>
    <t>Montáž tyč jímací délky do 3 m na konstrukci zděnou</t>
  </si>
  <si>
    <t>980404104</t>
  </si>
  <si>
    <t>SMS14</t>
  </si>
  <si>
    <t>Tyč jímací Rd 16/10mm 2000mm AlMgSi závit</t>
  </si>
  <si>
    <t>-1030199904</t>
  </si>
  <si>
    <t>1993151748</t>
  </si>
  <si>
    <t>SMS18</t>
  </si>
  <si>
    <t>SS - Svorka spojovací FeZn, pro průměr vodiče 8-10mm, 2x šroub se šestihrannou hlavou</t>
  </si>
  <si>
    <t>-1019607132</t>
  </si>
  <si>
    <t>1238816482</t>
  </si>
  <si>
    <t>-1078093407</t>
  </si>
  <si>
    <t>-517160523</t>
  </si>
  <si>
    <t>SMS17</t>
  </si>
  <si>
    <t>SO - Svorka okapová FeZn, s příchytkou, zaoblení 16-22 mm, Rd 8-10</t>
  </si>
  <si>
    <t>-952699417</t>
  </si>
  <si>
    <t>EL-02 - Připojení VZT jednotek v učebnách</t>
  </si>
  <si>
    <t>02A - Vodiče, kabely</t>
  </si>
  <si>
    <t>02B - Zásuvky 230V/16A, IP20</t>
  </si>
  <si>
    <t>02C - Lišty LV</t>
  </si>
  <si>
    <t>02D - Krabice</t>
  </si>
  <si>
    <t>02A</t>
  </si>
  <si>
    <t>Vodiče, kabely</t>
  </si>
  <si>
    <t>741122016</t>
  </si>
  <si>
    <t>Montáž kabel Cu bez ukončení uložený pod omítku plný kulatý 3x2,5 až 6 mm2 (CYKY)</t>
  </si>
  <si>
    <t>1150799454</t>
  </si>
  <si>
    <t>SMS58</t>
  </si>
  <si>
    <t>Kabel CYKY-J 3x2,5 (3C)</t>
  </si>
  <si>
    <t>1999867064</t>
  </si>
  <si>
    <t>02B</t>
  </si>
  <si>
    <t>Zásuvky 230V/16A, IP20</t>
  </si>
  <si>
    <t>741313004</t>
  </si>
  <si>
    <t>Montáž zásuvka (polo)zapuštěná bezšroubové připojení 2x(2P+PE) dvojnásobná šikmá</t>
  </si>
  <si>
    <t>512</t>
  </si>
  <si>
    <t>1670962527</t>
  </si>
  <si>
    <t>SMS92</t>
  </si>
  <si>
    <t>Zásuvka dvojnásobná s natočenou dutinou,10/16A, 230V béžová, IP20</t>
  </si>
  <si>
    <t>-1662828067</t>
  </si>
  <si>
    <t>02C</t>
  </si>
  <si>
    <t>Lišty LV</t>
  </si>
  <si>
    <t>741110511</t>
  </si>
  <si>
    <t>Montáž lišta a kanálek vkládací šířky do 60 mm s víčkem</t>
  </si>
  <si>
    <t>1582070099</t>
  </si>
  <si>
    <t>SMS780</t>
  </si>
  <si>
    <t>Lišta vkládací PVC s ochrannou fólií, 20x20 mm (šířka x výška), bílá, -5 - +60°C, tř. hořl. hmot A1-F, IP40, IK06</t>
  </si>
  <si>
    <t>-431315966</t>
  </si>
  <si>
    <t>02D</t>
  </si>
  <si>
    <t>Krabice</t>
  </si>
  <si>
    <t>741112101</t>
  </si>
  <si>
    <t>Montáž rozvodka zapuštěná plastová kruhová</t>
  </si>
  <si>
    <t>1558490562</t>
  </si>
  <si>
    <t>SMS72</t>
  </si>
  <si>
    <t>Krabice rozvodná s víčkem a svorkovnicí, D71, H43,5 mm, PVC, A1-D</t>
  </si>
  <si>
    <t>-1319575628</t>
  </si>
  <si>
    <t>EL-03 - VRN - Vedlejší rozpočtové náklady</t>
  </si>
  <si>
    <t>03A - Revize bleskosvodu</t>
  </si>
  <si>
    <t>03B - Revize připojení VZT jednotek</t>
  </si>
  <si>
    <t>03A</t>
  </si>
  <si>
    <t>Revize bleskosvodu</t>
  </si>
  <si>
    <t>580105033</t>
  </si>
  <si>
    <t>Kontrola stavu ochrany před úderem blesku kombinované soustavy přes 8 svodů</t>
  </si>
  <si>
    <t>svod</t>
  </si>
  <si>
    <t>-614416401</t>
  </si>
  <si>
    <t>580105063</t>
  </si>
  <si>
    <t>Měření zemního odporu přes 8 svodů</t>
  </si>
  <si>
    <t>měření</t>
  </si>
  <si>
    <t>1170248401</t>
  </si>
  <si>
    <t>580106010</t>
  </si>
  <si>
    <t>Měření zemního přechodového odporu uzemnění ochranného nebo pracovního</t>
  </si>
  <si>
    <t>-819011473</t>
  </si>
  <si>
    <t>580107015</t>
  </si>
  <si>
    <t>Demontáž a zpětná montáž zkušební svorky uzemnění</t>
  </si>
  <si>
    <t>2118023317</t>
  </si>
  <si>
    <t>03B</t>
  </si>
  <si>
    <t>Revize připojení VZT jednotek</t>
  </si>
  <si>
    <t>HZS4211</t>
  </si>
  <si>
    <t>Hodinová zúčtovací sazba revizní technik</t>
  </si>
  <si>
    <t>958731452</t>
  </si>
  <si>
    <t>EL-04 - Nová svítidla a vypínače na fasádě</t>
  </si>
  <si>
    <t>-01 - Osvětlení fasády - 3ks</t>
  </si>
  <si>
    <t>-02 - Vypínače v exteriéru</t>
  </si>
  <si>
    <t>-01</t>
  </si>
  <si>
    <t>Osvětlení fasády - 3ks</t>
  </si>
  <si>
    <t>741371900</t>
  </si>
  <si>
    <t>Demontáž svítidla exteriérového s integrovaným zdrojem LED přisazeného nástěnného bez zachování funkčnosti</t>
  </si>
  <si>
    <t>38868888</t>
  </si>
  <si>
    <t>741112011</t>
  </si>
  <si>
    <t>Montáž krabice nástěnná plastová kruhová</t>
  </si>
  <si>
    <t>553644528</t>
  </si>
  <si>
    <t>MDZ</t>
  </si>
  <si>
    <t>Deska montážní do zateplení velká pro montáž svítidla, rozměr 238x238mm, stavitelná dle tloušťky zateplení</t>
  </si>
  <si>
    <t>-1353743189</t>
  </si>
  <si>
    <t>741372153</t>
  </si>
  <si>
    <t>Montáž svítidlo LED průmyslové přisazené nástěnné se zapojením vodičů</t>
  </si>
  <si>
    <t>-1941421228</t>
  </si>
  <si>
    <t>Sv</t>
  </si>
  <si>
    <t>Venkovní LED stropní / nástěnné osvětlení ANDROMEDE R, 14W, 3000K, IP65, černé, např. 100.28261</t>
  </si>
  <si>
    <t>269849212</t>
  </si>
  <si>
    <t>-02</t>
  </si>
  <si>
    <t>Vypínače v exteriéru</t>
  </si>
  <si>
    <t>741311825</t>
  </si>
  <si>
    <t>Demontáž spínačů nástěnných venkovních do 10 A bezšroubových bez zachování funkčnosti přes 2 do 4 svorek</t>
  </si>
  <si>
    <t>-1771713242</t>
  </si>
  <si>
    <t>741310261</t>
  </si>
  <si>
    <t>Montáž přepínač (polo)zapuštěný šroubové připojení 5-sériových prostředí venkovní/mokré</t>
  </si>
  <si>
    <t>-493531495</t>
  </si>
  <si>
    <t>SMS95</t>
  </si>
  <si>
    <t>Přepínač sériový polozapuštěný, bílý, řazení č. 5 vč.klapky, IP44</t>
  </si>
  <si>
    <t>1564589252</t>
  </si>
  <si>
    <t>741310263</t>
  </si>
  <si>
    <t>Montáž přepínač (polo)zapuštěný šroubové připojení 6-střídavých prostředí venkovní/mokré</t>
  </si>
  <si>
    <t>-86725145</t>
  </si>
  <si>
    <t>SMS94</t>
  </si>
  <si>
    <t>Přepínač střídavý polozapuštěný, bílý, řazení č. 6 (1) vč.klapky, IP44</t>
  </si>
  <si>
    <t>-278161610</t>
  </si>
  <si>
    <t>EL-05 - Přemístění zvonkového tabla a krabice MIS (CETIN)</t>
  </si>
  <si>
    <t>-01 - Přemístění zvonkového tabla</t>
  </si>
  <si>
    <t>-02 - Přemístění MIS (CETIN)</t>
  </si>
  <si>
    <t>Přemístění zvonkového tabla</t>
  </si>
  <si>
    <t>742310802</t>
  </si>
  <si>
    <t>Demontáž komunikačního tabla k domácímu telefonu</t>
  </si>
  <si>
    <t>-862881</t>
  </si>
  <si>
    <t>742310002</t>
  </si>
  <si>
    <t>Montáž komunikačního tabla k domácímu telefonu</t>
  </si>
  <si>
    <t>-441846303</t>
  </si>
  <si>
    <t>742310004</t>
  </si>
  <si>
    <t>Montáž elektroinstalační krabice pod tablo domácího telefonu</t>
  </si>
  <si>
    <t>-165195867</t>
  </si>
  <si>
    <t>Přemístění MIS (CETIN)</t>
  </si>
  <si>
    <t>741220004</t>
  </si>
  <si>
    <t>Montáž skříň přístrojová plastová nebo hliníková rozměr 250x250-640x320 mm prázdná</t>
  </si>
  <si>
    <t>-1393001662</t>
  </si>
  <si>
    <t>742122001</t>
  </si>
  <si>
    <t>Montáž kabelové spojky nebo svorkovnice pro slaboproud do 15 žil</t>
  </si>
  <si>
    <t>1107256450</t>
  </si>
  <si>
    <t>742330801</t>
  </si>
  <si>
    <t>Demontáž rozvaděče</t>
  </si>
  <si>
    <t>434925826</t>
  </si>
  <si>
    <t>VZT - Vzduchotechnika</t>
  </si>
  <si>
    <t>751621100R00</t>
  </si>
  <si>
    <t>Interiérové větrací jednotky s vysokou účinností zpětného získávání tepla (ZZT), velmi nízkou hlučnosti, nízkým instalovaným elektrickým příkonem a minimální náročností instalace.</t>
  </si>
  <si>
    <t>-588703755</t>
  </si>
  <si>
    <t>751621111R00</t>
  </si>
  <si>
    <t xml:space="preserve">Zákryt potrubního přípojení (barva bílá, popř. stříbrná) nad rámec standardního zákrytu délky 0,5 m, zahrnutého v dodávce vzd. jednotky - z důvodu umístění jednotek cca. 0,7 m od obvodové stěny a vyšší výšky (cca. 1,0 m) </t>
  </si>
  <si>
    <t>sada</t>
  </si>
  <si>
    <t>34651495</t>
  </si>
  <si>
    <t>751621111R01</t>
  </si>
  <si>
    <t>Volitelné příslušenství větrací jednotky: - obklad jednotky lamino deskami tl. 18 mm (dekor dle požadavku investora - lze dub přírodní, buk přírodní, dub Bardolino), vč. spojovacího materiálu, rohových lišt atd.</t>
  </si>
  <si>
    <t>175467594</t>
  </si>
  <si>
    <t>751621111R02</t>
  </si>
  <si>
    <t>Volitelné příslušenství větrací jednotky: - obklad zákrytu potrubí lamino deskami tl. 18 mm (dekor dle požadavku investora - lze dub přírodní, buk přírodní, dub Bardolino), vč. spojovacího materiálu, rohových lišt atd.</t>
  </si>
  <si>
    <t>-13077210</t>
  </si>
  <si>
    <t>751621111R03</t>
  </si>
  <si>
    <t xml:space="preserve">Ohebná hadice s hlukovou a tepelnou izolací + parotěsná zábrana (pro zabránění kondenzace  v hlukové izolaci), tl. 25 mm, velikost:  Ø 305,  L = 2 bm, - vč. příslušenství pro uchycení (2 přípojek)</t>
  </si>
  <si>
    <t>196651269</t>
  </si>
  <si>
    <t>751621111R04</t>
  </si>
  <si>
    <t xml:space="preserve">Potrubí  kruhové sk.I, pozink., vodotěsné (cca. 0 % tvarovek): Ø280 - 15 bm</t>
  </si>
  <si>
    <t>713270354</t>
  </si>
  <si>
    <t>751621111R05</t>
  </si>
  <si>
    <t>Tepelná izolace potrubí Ø280 v obvodové stěně - potrubí ve spádu 2% ven zapěnit PUR.</t>
  </si>
  <si>
    <t>-1781808340</t>
  </si>
  <si>
    <t>751621111R06</t>
  </si>
  <si>
    <t>Spojovací materiál, pomocné ocelové kce, drobný montážní a nespecifikovaný materiál</t>
  </si>
  <si>
    <t>1290056712</t>
  </si>
  <si>
    <t>783314101R00</t>
  </si>
  <si>
    <t>Nástřik (nátěr) fasádní kombinované vyústky - odtín RAL dle poždavku investora</t>
  </si>
  <si>
    <t>719956910</t>
  </si>
  <si>
    <t>090001000</t>
  </si>
  <si>
    <t>Vedlejší a ostatní náklady</t>
  </si>
  <si>
    <t>1167296009</t>
  </si>
  <si>
    <t xml:space="preserve">    VRN1 - Průzkumné, geodetické a projektové práce</t>
  </si>
  <si>
    <t>VRN1</t>
  </si>
  <si>
    <t>Průzkumné, geodetické a projektové práce</t>
  </si>
  <si>
    <t>010001000</t>
  </si>
  <si>
    <t>-721969495</t>
  </si>
  <si>
    <t>010001000R00</t>
  </si>
  <si>
    <t>Dokumentace skutečného provedení stavby</t>
  </si>
  <si>
    <t>subor</t>
  </si>
  <si>
    <t>-1804667213</t>
  </si>
  <si>
    <t>090001000R00</t>
  </si>
  <si>
    <t>Náklady na publicitu (plakát A3)</t>
  </si>
  <si>
    <t>424362973</t>
  </si>
  <si>
    <t>090001000R01</t>
  </si>
  <si>
    <t>Bankovní záruky a pojištění odpovědnosti</t>
  </si>
  <si>
    <t>kpl</t>
  </si>
  <si>
    <t>1420866374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</si>
</sst>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34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34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ROUND(AG94,0)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0)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0)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0)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0)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0)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0)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0)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004-2019(2022)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Realizace úspor energie ISŠ Moravská Třebová, 9. května 496-5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1. 2. 2022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Pardubický kraj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Uschemer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ROUND(SUM(AG95:AG103),0)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ROUND(SUM(AS95:AS103),0)</f>
        <v>0</v>
      </c>
      <c r="AT94" s="115">
        <f>ROUND(SUM(AV94:AW94),0)</f>
        <v>0</v>
      </c>
      <c r="AU94" s="116">
        <f>ROUND(SUM(AU95:AU103),5)</f>
        <v>0</v>
      </c>
      <c r="AV94" s="115">
        <f>ROUND(AZ94*L29,0)</f>
        <v>0</v>
      </c>
      <c r="AW94" s="115">
        <f>ROUND(BA94*L30,0)</f>
        <v>0</v>
      </c>
      <c r="AX94" s="115">
        <f>ROUND(BB94*L29,0)</f>
        <v>0</v>
      </c>
      <c r="AY94" s="115">
        <f>ROUND(BC94*L30,0)</f>
        <v>0</v>
      </c>
      <c r="AZ94" s="115">
        <f>ROUND(SUM(AZ95:AZ103),0)</f>
        <v>0</v>
      </c>
      <c r="BA94" s="115">
        <f>ROUND(SUM(BA95:BA103),0)</f>
        <v>0</v>
      </c>
      <c r="BB94" s="115">
        <f>ROUND(SUM(BB95:BB103),0)</f>
        <v>0</v>
      </c>
      <c r="BC94" s="115">
        <f>ROUND(SUM(BC95:BC103),0)</f>
        <v>0</v>
      </c>
      <c r="BD94" s="117">
        <f>ROUND(SUM(BD95:BD103),0)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'SO01 - SO01 - nová budova'!J30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ROUND(SUM(AV95:AW95),0)</f>
        <v>0</v>
      </c>
      <c r="AU95" s="130">
        <f>'SO01 - SO01 - nová budova'!P142</f>
        <v>0</v>
      </c>
      <c r="AV95" s="129">
        <f>'SO01 - SO01 - nová budova'!J33</f>
        <v>0</v>
      </c>
      <c r="AW95" s="129">
        <f>'SO01 - SO01 - nová budova'!J34</f>
        <v>0</v>
      </c>
      <c r="AX95" s="129">
        <f>'SO01 - SO01 - nová budova'!J35</f>
        <v>0</v>
      </c>
      <c r="AY95" s="129">
        <f>'SO01 - SO01 - nová budova'!J36</f>
        <v>0</v>
      </c>
      <c r="AZ95" s="129">
        <f>'SO01 - SO01 - nová budova'!F33</f>
        <v>0</v>
      </c>
      <c r="BA95" s="129">
        <f>'SO01 - SO01 - nová budova'!F34</f>
        <v>0</v>
      </c>
      <c r="BB95" s="129">
        <f>'SO01 - SO01 - nová budova'!F35</f>
        <v>0</v>
      </c>
      <c r="BC95" s="129">
        <f>'SO01 - SO01 - nová budova'!F36</f>
        <v>0</v>
      </c>
      <c r="BD95" s="131">
        <f>'SO01 - SO01 - nová budova'!F37</f>
        <v>0</v>
      </c>
      <c r="BE95" s="7"/>
      <c r="BT95" s="132" t="s">
        <v>34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'SO02 - SO02 - stará budova'!J30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ROUND(SUM(AV96:AW96),0)</f>
        <v>0</v>
      </c>
      <c r="AU96" s="130">
        <f>'SO02 - SO02 - stará budova'!P143</f>
        <v>0</v>
      </c>
      <c r="AV96" s="129">
        <f>'SO02 - SO02 - stará budova'!J33</f>
        <v>0</v>
      </c>
      <c r="AW96" s="129">
        <f>'SO02 - SO02 - stará budova'!J34</f>
        <v>0</v>
      </c>
      <c r="AX96" s="129">
        <f>'SO02 - SO02 - stará budova'!J35</f>
        <v>0</v>
      </c>
      <c r="AY96" s="129">
        <f>'SO02 - SO02 - stará budova'!J36</f>
        <v>0</v>
      </c>
      <c r="AZ96" s="129">
        <f>'SO02 - SO02 - stará budova'!F33</f>
        <v>0</v>
      </c>
      <c r="BA96" s="129">
        <f>'SO02 - SO02 - stará budova'!F34</f>
        <v>0</v>
      </c>
      <c r="BB96" s="129">
        <f>'SO02 - SO02 - stará budova'!F35</f>
        <v>0</v>
      </c>
      <c r="BC96" s="129">
        <f>'SO02 - SO02 - stará budova'!F36</f>
        <v>0</v>
      </c>
      <c r="BD96" s="131">
        <f>'SO02 - SO02 - stará budova'!F37</f>
        <v>0</v>
      </c>
      <c r="BE96" s="7"/>
      <c r="BT96" s="132" t="s">
        <v>34</v>
      </c>
      <c r="BV96" s="132" t="s">
        <v>80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82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'EL-01 - Uzemnění a jímací...'!J30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93</v>
      </c>
      <c r="AR97" s="127"/>
      <c r="AS97" s="128">
        <v>0</v>
      </c>
      <c r="AT97" s="129">
        <f>ROUND(SUM(AV97:AW97),0)</f>
        <v>0</v>
      </c>
      <c r="AU97" s="130">
        <f>'EL-01 - Uzemnění a jímací...'!P118</f>
        <v>0</v>
      </c>
      <c r="AV97" s="129">
        <f>'EL-01 - Uzemnění a jímací...'!J33</f>
        <v>0</v>
      </c>
      <c r="AW97" s="129">
        <f>'EL-01 - Uzemnění a jímací...'!J34</f>
        <v>0</v>
      </c>
      <c r="AX97" s="129">
        <f>'EL-01 - Uzemnění a jímací...'!J35</f>
        <v>0</v>
      </c>
      <c r="AY97" s="129">
        <f>'EL-01 - Uzemnění a jímací...'!J36</f>
        <v>0</v>
      </c>
      <c r="AZ97" s="129">
        <f>'EL-01 - Uzemnění a jímací...'!F33</f>
        <v>0</v>
      </c>
      <c r="BA97" s="129">
        <f>'EL-01 - Uzemnění a jímací...'!F34</f>
        <v>0</v>
      </c>
      <c r="BB97" s="129">
        <f>'EL-01 - Uzemnění a jímací...'!F35</f>
        <v>0</v>
      </c>
      <c r="BC97" s="129">
        <f>'EL-01 - Uzemnění a jímací...'!F36</f>
        <v>0</v>
      </c>
      <c r="BD97" s="131">
        <f>'EL-01 - Uzemnění a jímací...'!F37</f>
        <v>0</v>
      </c>
      <c r="BE97" s="7"/>
      <c r="BT97" s="132" t="s">
        <v>34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'EL-02 - Připojení VZT jed...'!J30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93</v>
      </c>
      <c r="AR98" s="127"/>
      <c r="AS98" s="128">
        <v>0</v>
      </c>
      <c r="AT98" s="129">
        <f>ROUND(SUM(AV98:AW98),0)</f>
        <v>0</v>
      </c>
      <c r="AU98" s="130">
        <f>'EL-02 - Připojení VZT jed...'!P120</f>
        <v>0</v>
      </c>
      <c r="AV98" s="129">
        <f>'EL-02 - Připojení VZT jed...'!J33</f>
        <v>0</v>
      </c>
      <c r="AW98" s="129">
        <f>'EL-02 - Připojení VZT jed...'!J34</f>
        <v>0</v>
      </c>
      <c r="AX98" s="129">
        <f>'EL-02 - Připojení VZT jed...'!J35</f>
        <v>0</v>
      </c>
      <c r="AY98" s="129">
        <f>'EL-02 - Připojení VZT jed...'!J36</f>
        <v>0</v>
      </c>
      <c r="AZ98" s="129">
        <f>'EL-02 - Připojení VZT jed...'!F33</f>
        <v>0</v>
      </c>
      <c r="BA98" s="129">
        <f>'EL-02 - Připojení VZT jed...'!F34</f>
        <v>0</v>
      </c>
      <c r="BB98" s="129">
        <f>'EL-02 - Připojení VZT jed...'!F35</f>
        <v>0</v>
      </c>
      <c r="BC98" s="129">
        <f>'EL-02 - Připojení VZT jed...'!F36</f>
        <v>0</v>
      </c>
      <c r="BD98" s="131">
        <f>'EL-02 - Připojení VZT jed...'!F37</f>
        <v>0</v>
      </c>
      <c r="BE98" s="7"/>
      <c r="BT98" s="132" t="s">
        <v>34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'EL-03 - VRN - Vedlejší ro...'!J30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100</v>
      </c>
      <c r="AR99" s="127"/>
      <c r="AS99" s="128">
        <v>0</v>
      </c>
      <c r="AT99" s="129">
        <f>ROUND(SUM(AV99:AW99),0)</f>
        <v>0</v>
      </c>
      <c r="AU99" s="130">
        <f>'EL-03 - VRN - Vedlejší ro...'!P118</f>
        <v>0</v>
      </c>
      <c r="AV99" s="129">
        <f>'EL-03 - VRN - Vedlejší ro...'!J33</f>
        <v>0</v>
      </c>
      <c r="AW99" s="129">
        <f>'EL-03 - VRN - Vedlejší ro...'!J34</f>
        <v>0</v>
      </c>
      <c r="AX99" s="129">
        <f>'EL-03 - VRN - Vedlejší ro...'!J35</f>
        <v>0</v>
      </c>
      <c r="AY99" s="129">
        <f>'EL-03 - VRN - Vedlejší ro...'!J36</f>
        <v>0</v>
      </c>
      <c r="AZ99" s="129">
        <f>'EL-03 - VRN - Vedlejší ro...'!F33</f>
        <v>0</v>
      </c>
      <c r="BA99" s="129">
        <f>'EL-03 - VRN - Vedlejší ro...'!F34</f>
        <v>0</v>
      </c>
      <c r="BB99" s="129">
        <f>'EL-03 - VRN - Vedlejší ro...'!F35</f>
        <v>0</v>
      </c>
      <c r="BC99" s="129">
        <f>'EL-03 - VRN - Vedlejší ro...'!F36</f>
        <v>0</v>
      </c>
      <c r="BD99" s="131">
        <f>'EL-03 - VRN - Vedlejší ro...'!F37</f>
        <v>0</v>
      </c>
      <c r="BE99" s="7"/>
      <c r="BT99" s="132" t="s">
        <v>34</v>
      </c>
      <c r="BV99" s="132" t="s">
        <v>80</v>
      </c>
      <c r="BW99" s="132" t="s">
        <v>101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120" t="s">
        <v>82</v>
      </c>
      <c r="B100" s="121"/>
      <c r="C100" s="122"/>
      <c r="D100" s="123" t="s">
        <v>102</v>
      </c>
      <c r="E100" s="123"/>
      <c r="F100" s="123"/>
      <c r="G100" s="123"/>
      <c r="H100" s="123"/>
      <c r="I100" s="124"/>
      <c r="J100" s="123" t="s">
        <v>103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'EL-04 - Nová svítidla a v...'!J30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ROUND(SUM(AV100:AW100),0)</f>
        <v>0</v>
      </c>
      <c r="AU100" s="130">
        <f>'EL-04 - Nová svítidla a v...'!P118</f>
        <v>0</v>
      </c>
      <c r="AV100" s="129">
        <f>'EL-04 - Nová svítidla a v...'!J33</f>
        <v>0</v>
      </c>
      <c r="AW100" s="129">
        <f>'EL-04 - Nová svítidla a v...'!J34</f>
        <v>0</v>
      </c>
      <c r="AX100" s="129">
        <f>'EL-04 - Nová svítidla a v...'!J35</f>
        <v>0</v>
      </c>
      <c r="AY100" s="129">
        <f>'EL-04 - Nová svítidla a v...'!J36</f>
        <v>0</v>
      </c>
      <c r="AZ100" s="129">
        <f>'EL-04 - Nová svítidla a v...'!F33</f>
        <v>0</v>
      </c>
      <c r="BA100" s="129">
        <f>'EL-04 - Nová svítidla a v...'!F34</f>
        <v>0</v>
      </c>
      <c r="BB100" s="129">
        <f>'EL-04 - Nová svítidla a v...'!F35</f>
        <v>0</v>
      </c>
      <c r="BC100" s="129">
        <f>'EL-04 - Nová svítidla a v...'!F36</f>
        <v>0</v>
      </c>
      <c r="BD100" s="131">
        <f>'EL-04 - Nová svítidla a v...'!F37</f>
        <v>0</v>
      </c>
      <c r="BE100" s="7"/>
      <c r="BT100" s="132" t="s">
        <v>34</v>
      </c>
      <c r="BV100" s="132" t="s">
        <v>80</v>
      </c>
      <c r="BW100" s="132" t="s">
        <v>104</v>
      </c>
      <c r="BX100" s="132" t="s">
        <v>5</v>
      </c>
      <c r="CL100" s="132" t="s">
        <v>1</v>
      </c>
      <c r="CM100" s="132" t="s">
        <v>87</v>
      </c>
    </row>
    <row r="101" s="7" customFormat="1" ht="24.75" customHeight="1">
      <c r="A101" s="120" t="s">
        <v>82</v>
      </c>
      <c r="B101" s="121"/>
      <c r="C101" s="122"/>
      <c r="D101" s="123" t="s">
        <v>105</v>
      </c>
      <c r="E101" s="123"/>
      <c r="F101" s="123"/>
      <c r="G101" s="123"/>
      <c r="H101" s="123"/>
      <c r="I101" s="124"/>
      <c r="J101" s="123" t="s">
        <v>106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'EL-05 - Přemístění zvonko...'!J30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85</v>
      </c>
      <c r="AR101" s="127"/>
      <c r="AS101" s="128">
        <v>0</v>
      </c>
      <c r="AT101" s="129">
        <f>ROUND(SUM(AV101:AW101),0)</f>
        <v>0</v>
      </c>
      <c r="AU101" s="130">
        <f>'EL-05 - Přemístění zvonko...'!P118</f>
        <v>0</v>
      </c>
      <c r="AV101" s="129">
        <f>'EL-05 - Přemístění zvonko...'!J33</f>
        <v>0</v>
      </c>
      <c r="AW101" s="129">
        <f>'EL-05 - Přemístění zvonko...'!J34</f>
        <v>0</v>
      </c>
      <c r="AX101" s="129">
        <f>'EL-05 - Přemístění zvonko...'!J35</f>
        <v>0</v>
      </c>
      <c r="AY101" s="129">
        <f>'EL-05 - Přemístění zvonko...'!J36</f>
        <v>0</v>
      </c>
      <c r="AZ101" s="129">
        <f>'EL-05 - Přemístění zvonko...'!F33</f>
        <v>0</v>
      </c>
      <c r="BA101" s="129">
        <f>'EL-05 - Přemístění zvonko...'!F34</f>
        <v>0</v>
      </c>
      <c r="BB101" s="129">
        <f>'EL-05 - Přemístění zvonko...'!F35</f>
        <v>0</v>
      </c>
      <c r="BC101" s="129">
        <f>'EL-05 - Přemístění zvonko...'!F36</f>
        <v>0</v>
      </c>
      <c r="BD101" s="131">
        <f>'EL-05 - Přemístění zvonko...'!F37</f>
        <v>0</v>
      </c>
      <c r="BE101" s="7"/>
      <c r="BT101" s="132" t="s">
        <v>34</v>
      </c>
      <c r="BV101" s="132" t="s">
        <v>80</v>
      </c>
      <c r="BW101" s="132" t="s">
        <v>107</v>
      </c>
      <c r="BX101" s="132" t="s">
        <v>5</v>
      </c>
      <c r="CL101" s="132" t="s">
        <v>1</v>
      </c>
      <c r="CM101" s="132" t="s">
        <v>87</v>
      </c>
    </row>
    <row r="102" s="7" customFormat="1" ht="16.5" customHeight="1">
      <c r="A102" s="120" t="s">
        <v>82</v>
      </c>
      <c r="B102" s="121"/>
      <c r="C102" s="122"/>
      <c r="D102" s="123" t="s">
        <v>108</v>
      </c>
      <c r="E102" s="123"/>
      <c r="F102" s="123"/>
      <c r="G102" s="123"/>
      <c r="H102" s="123"/>
      <c r="I102" s="124"/>
      <c r="J102" s="123" t="s">
        <v>109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'VZT - Vzduchotechnika'!J30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85</v>
      </c>
      <c r="AR102" s="127"/>
      <c r="AS102" s="128">
        <v>0</v>
      </c>
      <c r="AT102" s="129">
        <f>ROUND(SUM(AV102:AW102),0)</f>
        <v>0</v>
      </c>
      <c r="AU102" s="130">
        <f>'VZT - Vzduchotechnika'!P121</f>
        <v>0</v>
      </c>
      <c r="AV102" s="129">
        <f>'VZT - Vzduchotechnika'!J33</f>
        <v>0</v>
      </c>
      <c r="AW102" s="129">
        <f>'VZT - Vzduchotechnika'!J34</f>
        <v>0</v>
      </c>
      <c r="AX102" s="129">
        <f>'VZT - Vzduchotechnika'!J35</f>
        <v>0</v>
      </c>
      <c r="AY102" s="129">
        <f>'VZT - Vzduchotechnika'!J36</f>
        <v>0</v>
      </c>
      <c r="AZ102" s="129">
        <f>'VZT - Vzduchotechnika'!F33</f>
        <v>0</v>
      </c>
      <c r="BA102" s="129">
        <f>'VZT - Vzduchotechnika'!F34</f>
        <v>0</v>
      </c>
      <c r="BB102" s="129">
        <f>'VZT - Vzduchotechnika'!F35</f>
        <v>0</v>
      </c>
      <c r="BC102" s="129">
        <f>'VZT - Vzduchotechnika'!F36</f>
        <v>0</v>
      </c>
      <c r="BD102" s="131">
        <f>'VZT - Vzduchotechnika'!F37</f>
        <v>0</v>
      </c>
      <c r="BE102" s="7"/>
      <c r="BT102" s="132" t="s">
        <v>34</v>
      </c>
      <c r="BV102" s="132" t="s">
        <v>80</v>
      </c>
      <c r="BW102" s="132" t="s">
        <v>110</v>
      </c>
      <c r="BX102" s="132" t="s">
        <v>5</v>
      </c>
      <c r="CL102" s="132" t="s">
        <v>1</v>
      </c>
      <c r="CM102" s="132" t="s">
        <v>87</v>
      </c>
    </row>
    <row r="103" s="7" customFormat="1" ht="16.5" customHeight="1">
      <c r="A103" s="120" t="s">
        <v>82</v>
      </c>
      <c r="B103" s="121"/>
      <c r="C103" s="122"/>
      <c r="D103" s="123" t="s">
        <v>111</v>
      </c>
      <c r="E103" s="123"/>
      <c r="F103" s="123"/>
      <c r="G103" s="123"/>
      <c r="H103" s="123"/>
      <c r="I103" s="124"/>
      <c r="J103" s="123" t="s">
        <v>112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'VRN - Vedlejší rozpočtové...'!J30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33">
        <v>0</v>
      </c>
      <c r="AT103" s="134">
        <f>ROUND(SUM(AV103:AW103),0)</f>
        <v>0</v>
      </c>
      <c r="AU103" s="135">
        <f>'VRN - Vedlejší rozpočtové...'!P119</f>
        <v>0</v>
      </c>
      <c r="AV103" s="134">
        <f>'VRN - Vedlejší rozpočtové...'!J33</f>
        <v>0</v>
      </c>
      <c r="AW103" s="134">
        <f>'VRN - Vedlejší rozpočtové...'!J34</f>
        <v>0</v>
      </c>
      <c r="AX103" s="134">
        <f>'VRN - Vedlejší rozpočtové...'!J35</f>
        <v>0</v>
      </c>
      <c r="AY103" s="134">
        <f>'VRN - Vedlejší rozpočtové...'!J36</f>
        <v>0</v>
      </c>
      <c r="AZ103" s="134">
        <f>'VRN - Vedlejší rozpočtové...'!F33</f>
        <v>0</v>
      </c>
      <c r="BA103" s="134">
        <f>'VRN - Vedlejší rozpočtové...'!F34</f>
        <v>0</v>
      </c>
      <c r="BB103" s="134">
        <f>'VRN - Vedlejší rozpočtové...'!F35</f>
        <v>0</v>
      </c>
      <c r="BC103" s="134">
        <f>'VRN - Vedlejší rozpočtové...'!F36</f>
        <v>0</v>
      </c>
      <c r="BD103" s="136">
        <f>'VRN - Vedlejší rozpočtové...'!F37</f>
        <v>0</v>
      </c>
      <c r="BE103" s="7"/>
      <c r="BT103" s="132" t="s">
        <v>34</v>
      </c>
      <c r="BV103" s="132" t="s">
        <v>80</v>
      </c>
      <c r="BW103" s="132" t="s">
        <v>113</v>
      </c>
      <c r="BX103" s="132" t="s">
        <v>5</v>
      </c>
      <c r="CL103" s="132" t="s">
        <v>1</v>
      </c>
      <c r="CM103" s="132" t="s">
        <v>87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kZtbNZU6i/v0EdFHCAnpgUtsHaeqQqDwqQQNHWu4a3wukJ1byQriTZk9R9pfr5HdpZixVBy3xqu16qNhJ+SVgg==" hashValue="c4YhOtcenhx7iPSbDyQ+Tci4jdKrzSqDIcsjUmSFUVgbd/Lub1gwk/90NN3+gkmJf9ASXZqyb4FLLqACALypLg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1 - SO01 - nová budova'!C2" display="/"/>
    <hyperlink ref="A96" location="'SO02 - SO02 - stará budova'!C2" display="/"/>
    <hyperlink ref="A97" location="'EL-01 - Uzemnění a jímací...'!C2" display="/"/>
    <hyperlink ref="A98" location="'EL-02 - Připojení VZT jed...'!C2" display="/"/>
    <hyperlink ref="A99" location="'EL-03 - VRN - Vedlejší ro...'!C2" display="/"/>
    <hyperlink ref="A100" location="'EL-04 - Nová svítidla a v...'!C2" display="/"/>
    <hyperlink ref="A101" location="'EL-05 - Přemístění zvonko...'!C2" display="/"/>
    <hyperlink ref="A102" location="'VZT - Vzduchotechnika'!C2" display="/"/>
    <hyperlink ref="A103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Realizace úspor energie ISŠ Moravská Třebová, 9. května 496-5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37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ROUND(J119,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ROUND((SUM(BE119:BE126)),  0)</f>
        <v>0</v>
      </c>
      <c r="G33" s="39"/>
      <c r="H33" s="39"/>
      <c r="I33" s="156">
        <v>0.20999999999999999</v>
      </c>
      <c r="J33" s="155">
        <f>ROUND(((SUM(BE119:BE126))*I33),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ROUND((SUM(BF119:BF126)),  0)</f>
        <v>0</v>
      </c>
      <c r="G34" s="39"/>
      <c r="H34" s="39"/>
      <c r="I34" s="156">
        <v>0.14999999999999999</v>
      </c>
      <c r="J34" s="155">
        <f>ROUND(((SUM(BF119:BF126))*I34),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ROUND((SUM(BG119:BG126)),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ROUND((SUM(BH119:BH126)),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ROUND((SUM(BI119:BI126)),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Realizace úspor energie ISŠ Moravská Třebová, 9. května 496-5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30</v>
      </c>
      <c r="J91" s="37" t="str">
        <f>E21</f>
        <v>Uschemer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99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2233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1242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147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Realizace úspor energie ISŠ Moravská Třebová, 9. května 496-5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VRN - Vedlejší rozpočtové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1. 2. 2022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Pardubický kraj</v>
      </c>
      <c r="G115" s="41"/>
      <c r="H115" s="41"/>
      <c r="I115" s="33" t="s">
        <v>30</v>
      </c>
      <c r="J115" s="37" t="str">
        <f>E21</f>
        <v>Uschemer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148</v>
      </c>
      <c r="D118" s="195" t="s">
        <v>63</v>
      </c>
      <c r="E118" s="195" t="s">
        <v>59</v>
      </c>
      <c r="F118" s="195" t="s">
        <v>60</v>
      </c>
      <c r="G118" s="195" t="s">
        <v>149</v>
      </c>
      <c r="H118" s="195" t="s">
        <v>150</v>
      </c>
      <c r="I118" s="195" t="s">
        <v>151</v>
      </c>
      <c r="J118" s="196" t="s">
        <v>119</v>
      </c>
      <c r="K118" s="197" t="s">
        <v>152</v>
      </c>
      <c r="L118" s="198"/>
      <c r="M118" s="101" t="s">
        <v>1</v>
      </c>
      <c r="N118" s="102" t="s">
        <v>42</v>
      </c>
      <c r="O118" s="102" t="s">
        <v>153</v>
      </c>
      <c r="P118" s="102" t="s">
        <v>154</v>
      </c>
      <c r="Q118" s="102" t="s">
        <v>155</v>
      </c>
      <c r="R118" s="102" t="s">
        <v>156</v>
      </c>
      <c r="S118" s="102" t="s">
        <v>157</v>
      </c>
      <c r="T118" s="103" t="s">
        <v>158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159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77</v>
      </c>
      <c r="AU119" s="18" t="s">
        <v>121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77</v>
      </c>
      <c r="E120" s="207" t="s">
        <v>111</v>
      </c>
      <c r="F120" s="207" t="s">
        <v>112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P121+P124</f>
        <v>0</v>
      </c>
      <c r="Q120" s="212"/>
      <c r="R120" s="213">
        <f>R121+R124</f>
        <v>0</v>
      </c>
      <c r="S120" s="212"/>
      <c r="T120" s="214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194</v>
      </c>
      <c r="AT120" s="216" t="s">
        <v>77</v>
      </c>
      <c r="AU120" s="216" t="s">
        <v>78</v>
      </c>
      <c r="AY120" s="215" t="s">
        <v>162</v>
      </c>
      <c r="BK120" s="217">
        <f>BK121+BK124</f>
        <v>0</v>
      </c>
    </row>
    <row r="121" s="12" customFormat="1" ht="22.8" customHeight="1">
      <c r="A121" s="12"/>
      <c r="B121" s="204"/>
      <c r="C121" s="205"/>
      <c r="D121" s="206" t="s">
        <v>77</v>
      </c>
      <c r="E121" s="218" t="s">
        <v>2234</v>
      </c>
      <c r="F121" s="218" t="s">
        <v>2235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SUM(P122:P123)</f>
        <v>0</v>
      </c>
      <c r="Q121" s="212"/>
      <c r="R121" s="213">
        <f>SUM(R122:R123)</f>
        <v>0</v>
      </c>
      <c r="S121" s="212"/>
      <c r="T121" s="214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194</v>
      </c>
      <c r="AT121" s="216" t="s">
        <v>77</v>
      </c>
      <c r="AU121" s="216" t="s">
        <v>34</v>
      </c>
      <c r="AY121" s="215" t="s">
        <v>162</v>
      </c>
      <c r="BK121" s="217">
        <f>SUM(BK122:BK123)</f>
        <v>0</v>
      </c>
    </row>
    <row r="122" s="2" customFormat="1" ht="16.5" customHeight="1">
      <c r="A122" s="39"/>
      <c r="B122" s="40"/>
      <c r="C122" s="220" t="s">
        <v>34</v>
      </c>
      <c r="D122" s="220" t="s">
        <v>164</v>
      </c>
      <c r="E122" s="221" t="s">
        <v>2236</v>
      </c>
      <c r="F122" s="222" t="s">
        <v>2235</v>
      </c>
      <c r="G122" s="223" t="s">
        <v>1184</v>
      </c>
      <c r="H122" s="224">
        <v>1</v>
      </c>
      <c r="I122" s="225"/>
      <c r="J122" s="226">
        <f>ROUND(I122*H122,1)</f>
        <v>0</v>
      </c>
      <c r="K122" s="227"/>
      <c r="L122" s="45"/>
      <c r="M122" s="228" t="s">
        <v>1</v>
      </c>
      <c r="N122" s="229" t="s">
        <v>43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1230</v>
      </c>
      <c r="AT122" s="232" t="s">
        <v>164</v>
      </c>
      <c r="AU122" s="232" t="s">
        <v>87</v>
      </c>
      <c r="AY122" s="18" t="s">
        <v>162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34</v>
      </c>
      <c r="BK122" s="233">
        <f>ROUND(I122*H122,1)</f>
        <v>0</v>
      </c>
      <c r="BL122" s="18" t="s">
        <v>1230</v>
      </c>
      <c r="BM122" s="232" t="s">
        <v>2237</v>
      </c>
    </row>
    <row r="123" s="2" customFormat="1" ht="16.5" customHeight="1">
      <c r="A123" s="39"/>
      <c r="B123" s="40"/>
      <c r="C123" s="220" t="s">
        <v>87</v>
      </c>
      <c r="D123" s="220" t="s">
        <v>164</v>
      </c>
      <c r="E123" s="221" t="s">
        <v>2238</v>
      </c>
      <c r="F123" s="222" t="s">
        <v>2239</v>
      </c>
      <c r="G123" s="223" t="s">
        <v>2240</v>
      </c>
      <c r="H123" s="224">
        <v>1</v>
      </c>
      <c r="I123" s="225"/>
      <c r="J123" s="226">
        <f>ROUND(I123*H123,1)</f>
        <v>0</v>
      </c>
      <c r="K123" s="227"/>
      <c r="L123" s="45"/>
      <c r="M123" s="228" t="s">
        <v>1</v>
      </c>
      <c r="N123" s="229" t="s">
        <v>43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1230</v>
      </c>
      <c r="AT123" s="232" t="s">
        <v>164</v>
      </c>
      <c r="AU123" s="232" t="s">
        <v>87</v>
      </c>
      <c r="AY123" s="18" t="s">
        <v>162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34</v>
      </c>
      <c r="BK123" s="233">
        <f>ROUND(I123*H123,1)</f>
        <v>0</v>
      </c>
      <c r="BL123" s="18" t="s">
        <v>1230</v>
      </c>
      <c r="BM123" s="232" t="s">
        <v>2241</v>
      </c>
    </row>
    <row r="124" s="12" customFormat="1" ht="22.8" customHeight="1">
      <c r="A124" s="12"/>
      <c r="B124" s="204"/>
      <c r="C124" s="205"/>
      <c r="D124" s="206" t="s">
        <v>77</v>
      </c>
      <c r="E124" s="218" t="s">
        <v>1962</v>
      </c>
      <c r="F124" s="218" t="s">
        <v>1963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SUM(P125:P126)</f>
        <v>0</v>
      </c>
      <c r="Q124" s="212"/>
      <c r="R124" s="213">
        <f>SUM(R125:R126)</f>
        <v>0</v>
      </c>
      <c r="S124" s="212"/>
      <c r="T124" s="214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194</v>
      </c>
      <c r="AT124" s="216" t="s">
        <v>77</v>
      </c>
      <c r="AU124" s="216" t="s">
        <v>34</v>
      </c>
      <c r="AY124" s="215" t="s">
        <v>162</v>
      </c>
      <c r="BK124" s="217">
        <f>SUM(BK125:BK126)</f>
        <v>0</v>
      </c>
    </row>
    <row r="125" s="2" customFormat="1" ht="16.5" customHeight="1">
      <c r="A125" s="39"/>
      <c r="B125" s="40"/>
      <c r="C125" s="220" t="s">
        <v>181</v>
      </c>
      <c r="D125" s="220" t="s">
        <v>164</v>
      </c>
      <c r="E125" s="221" t="s">
        <v>2242</v>
      </c>
      <c r="F125" s="222" t="s">
        <v>2243</v>
      </c>
      <c r="G125" s="223" t="s">
        <v>589</v>
      </c>
      <c r="H125" s="224">
        <v>1</v>
      </c>
      <c r="I125" s="225"/>
      <c r="J125" s="226">
        <f>ROUND(I125*H125,1)</f>
        <v>0</v>
      </c>
      <c r="K125" s="227"/>
      <c r="L125" s="45"/>
      <c r="M125" s="228" t="s">
        <v>1</v>
      </c>
      <c r="N125" s="229" t="s">
        <v>43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1230</v>
      </c>
      <c r="AT125" s="232" t="s">
        <v>164</v>
      </c>
      <c r="AU125" s="232" t="s">
        <v>87</v>
      </c>
      <c r="AY125" s="18" t="s">
        <v>162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34</v>
      </c>
      <c r="BK125" s="233">
        <f>ROUND(I125*H125,1)</f>
        <v>0</v>
      </c>
      <c r="BL125" s="18" t="s">
        <v>1230</v>
      </c>
      <c r="BM125" s="232" t="s">
        <v>2244</v>
      </c>
    </row>
    <row r="126" s="2" customFormat="1" ht="16.5" customHeight="1">
      <c r="A126" s="39"/>
      <c r="B126" s="40"/>
      <c r="C126" s="220" t="s">
        <v>168</v>
      </c>
      <c r="D126" s="220" t="s">
        <v>164</v>
      </c>
      <c r="E126" s="221" t="s">
        <v>2245</v>
      </c>
      <c r="F126" s="222" t="s">
        <v>2246</v>
      </c>
      <c r="G126" s="223" t="s">
        <v>2247</v>
      </c>
      <c r="H126" s="224">
        <v>1</v>
      </c>
      <c r="I126" s="225"/>
      <c r="J126" s="226">
        <f>ROUND(I126*H126,1)</f>
        <v>0</v>
      </c>
      <c r="K126" s="227"/>
      <c r="L126" s="45"/>
      <c r="M126" s="290" t="s">
        <v>1</v>
      </c>
      <c r="N126" s="291" t="s">
        <v>43</v>
      </c>
      <c r="O126" s="292"/>
      <c r="P126" s="293">
        <f>O126*H126</f>
        <v>0</v>
      </c>
      <c r="Q126" s="293">
        <v>0</v>
      </c>
      <c r="R126" s="293">
        <f>Q126*H126</f>
        <v>0</v>
      </c>
      <c r="S126" s="293">
        <v>0</v>
      </c>
      <c r="T126" s="29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1230</v>
      </c>
      <c r="AT126" s="232" t="s">
        <v>164</v>
      </c>
      <c r="AU126" s="232" t="s">
        <v>87</v>
      </c>
      <c r="AY126" s="18" t="s">
        <v>162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34</v>
      </c>
      <c r="BK126" s="233">
        <f>ROUND(I126*H126,1)</f>
        <v>0</v>
      </c>
      <c r="BL126" s="18" t="s">
        <v>1230</v>
      </c>
      <c r="BM126" s="232" t="s">
        <v>2248</v>
      </c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hwIaSDaArwI6Kz2L9Kri9ZGIyR85Lvh/ReOHWC3zWK++Nk2k9oBgMuWq2QiU3aD0stUjCASrvIUvoDmxvRuaHg==" hashValue="mDjzomX69Bt/cZj8enNjpaW1TKjUkcb5oGO60hPal01z911scCLYwDvlVm2sr8lTuefZ3/V7LKceusKvMIs5fQ==" algorithmName="SHA-512" password="CC35"/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Realizace úspor energie ISŠ Moravská Třebová, 9. května 496-5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37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ROUND(J142,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ROUND((SUM(BE142:BE1069)),  0)</f>
        <v>0</v>
      </c>
      <c r="G33" s="39"/>
      <c r="H33" s="39"/>
      <c r="I33" s="156">
        <v>0.20999999999999999</v>
      </c>
      <c r="J33" s="155">
        <f>ROUND(((SUM(BE142:BE1069))*I33),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ROUND((SUM(BF142:BF1069)),  0)</f>
        <v>0</v>
      </c>
      <c r="G34" s="39"/>
      <c r="H34" s="39"/>
      <c r="I34" s="156">
        <v>0.14999999999999999</v>
      </c>
      <c r="J34" s="155">
        <f>ROUND(((SUM(BF142:BF1069))*I34),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ROUND((SUM(BG142:BG1069)),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ROUND((SUM(BH142:BH1069)),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ROUND((SUM(BI142:BI1069)),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Realizace úspor energie ISŠ Moravská Třebová, 9. května 496-5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SO01 - SO01 - nová budova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30</v>
      </c>
      <c r="J91" s="37" t="str">
        <f>E21</f>
        <v>Uschemer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122</v>
      </c>
      <c r="E97" s="183"/>
      <c r="F97" s="183"/>
      <c r="G97" s="183"/>
      <c r="H97" s="183"/>
      <c r="I97" s="183"/>
      <c r="J97" s="184">
        <f>J143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123</v>
      </c>
      <c r="E98" s="189"/>
      <c r="F98" s="189"/>
      <c r="G98" s="189"/>
      <c r="H98" s="189"/>
      <c r="I98" s="189"/>
      <c r="J98" s="190">
        <f>J144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124</v>
      </c>
      <c r="E99" s="189"/>
      <c r="F99" s="189"/>
      <c r="G99" s="189"/>
      <c r="H99" s="189"/>
      <c r="I99" s="189"/>
      <c r="J99" s="190">
        <f>J175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125</v>
      </c>
      <c r="E100" s="189"/>
      <c r="F100" s="189"/>
      <c r="G100" s="189"/>
      <c r="H100" s="189"/>
      <c r="I100" s="189"/>
      <c r="J100" s="190">
        <f>J181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126</v>
      </c>
      <c r="E101" s="189"/>
      <c r="F101" s="189"/>
      <c r="G101" s="189"/>
      <c r="H101" s="189"/>
      <c r="I101" s="189"/>
      <c r="J101" s="190">
        <f>J210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127</v>
      </c>
      <c r="E102" s="189"/>
      <c r="F102" s="189"/>
      <c r="G102" s="189"/>
      <c r="H102" s="189"/>
      <c r="I102" s="189"/>
      <c r="J102" s="190">
        <f>J522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128</v>
      </c>
      <c r="E103" s="189"/>
      <c r="F103" s="189"/>
      <c r="G103" s="189"/>
      <c r="H103" s="189"/>
      <c r="I103" s="189"/>
      <c r="J103" s="190">
        <f>J524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129</v>
      </c>
      <c r="E104" s="189"/>
      <c r="F104" s="189"/>
      <c r="G104" s="189"/>
      <c r="H104" s="189"/>
      <c r="I104" s="189"/>
      <c r="J104" s="190">
        <f>J594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130</v>
      </c>
      <c r="E105" s="189"/>
      <c r="F105" s="189"/>
      <c r="G105" s="189"/>
      <c r="H105" s="189"/>
      <c r="I105" s="189"/>
      <c r="J105" s="190">
        <f>J600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131</v>
      </c>
      <c r="E106" s="183"/>
      <c r="F106" s="183"/>
      <c r="G106" s="183"/>
      <c r="H106" s="183"/>
      <c r="I106" s="183"/>
      <c r="J106" s="184">
        <f>J602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132</v>
      </c>
      <c r="E107" s="189"/>
      <c r="F107" s="189"/>
      <c r="G107" s="189"/>
      <c r="H107" s="189"/>
      <c r="I107" s="189"/>
      <c r="J107" s="190">
        <f>J603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133</v>
      </c>
      <c r="E108" s="189"/>
      <c r="F108" s="189"/>
      <c r="G108" s="189"/>
      <c r="H108" s="189"/>
      <c r="I108" s="189"/>
      <c r="J108" s="190">
        <f>J633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134</v>
      </c>
      <c r="E109" s="189"/>
      <c r="F109" s="189"/>
      <c r="G109" s="189"/>
      <c r="H109" s="189"/>
      <c r="I109" s="189"/>
      <c r="J109" s="190">
        <f>J663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135</v>
      </c>
      <c r="E110" s="189"/>
      <c r="F110" s="189"/>
      <c r="G110" s="189"/>
      <c r="H110" s="189"/>
      <c r="I110" s="189"/>
      <c r="J110" s="190">
        <f>J667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136</v>
      </c>
      <c r="E111" s="189"/>
      <c r="F111" s="189"/>
      <c r="G111" s="189"/>
      <c r="H111" s="189"/>
      <c r="I111" s="189"/>
      <c r="J111" s="190">
        <f>J669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137</v>
      </c>
      <c r="E112" s="189"/>
      <c r="F112" s="189"/>
      <c r="G112" s="189"/>
      <c r="H112" s="189"/>
      <c r="I112" s="189"/>
      <c r="J112" s="190">
        <f>J686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138</v>
      </c>
      <c r="E113" s="189"/>
      <c r="F113" s="189"/>
      <c r="G113" s="189"/>
      <c r="H113" s="189"/>
      <c r="I113" s="189"/>
      <c r="J113" s="190">
        <f>J688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139</v>
      </c>
      <c r="E114" s="189"/>
      <c r="F114" s="189"/>
      <c r="G114" s="189"/>
      <c r="H114" s="189"/>
      <c r="I114" s="189"/>
      <c r="J114" s="190">
        <f>J712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140</v>
      </c>
      <c r="E115" s="189"/>
      <c r="F115" s="189"/>
      <c r="G115" s="189"/>
      <c r="H115" s="189"/>
      <c r="I115" s="189"/>
      <c r="J115" s="190">
        <f>J783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141</v>
      </c>
      <c r="E116" s="189"/>
      <c r="F116" s="189"/>
      <c r="G116" s="189"/>
      <c r="H116" s="189"/>
      <c r="I116" s="189"/>
      <c r="J116" s="190">
        <f>J949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142</v>
      </c>
      <c r="E117" s="189"/>
      <c r="F117" s="189"/>
      <c r="G117" s="189"/>
      <c r="H117" s="189"/>
      <c r="I117" s="189"/>
      <c r="J117" s="190">
        <f>J1041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143</v>
      </c>
      <c r="E118" s="189"/>
      <c r="F118" s="189"/>
      <c r="G118" s="189"/>
      <c r="H118" s="189"/>
      <c r="I118" s="189"/>
      <c r="J118" s="190">
        <f>J1046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144</v>
      </c>
      <c r="E119" s="189"/>
      <c r="F119" s="189"/>
      <c r="G119" s="189"/>
      <c r="H119" s="189"/>
      <c r="I119" s="189"/>
      <c r="J119" s="190">
        <f>J1054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0"/>
      <c r="C120" s="181"/>
      <c r="D120" s="182" t="s">
        <v>99</v>
      </c>
      <c r="E120" s="183"/>
      <c r="F120" s="183"/>
      <c r="G120" s="183"/>
      <c r="H120" s="183"/>
      <c r="I120" s="183"/>
      <c r="J120" s="184">
        <f>J1065</f>
        <v>0</v>
      </c>
      <c r="K120" s="181"/>
      <c r="L120" s="185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6"/>
      <c r="C121" s="187"/>
      <c r="D121" s="188" t="s">
        <v>145</v>
      </c>
      <c r="E121" s="189"/>
      <c r="F121" s="189"/>
      <c r="G121" s="189"/>
      <c r="H121" s="189"/>
      <c r="I121" s="189"/>
      <c r="J121" s="190">
        <f>J1066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146</v>
      </c>
      <c r="E122" s="189"/>
      <c r="F122" s="189"/>
      <c r="G122" s="189"/>
      <c r="H122" s="189"/>
      <c r="I122" s="189"/>
      <c r="J122" s="190">
        <f>J1068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147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75" t="str">
        <f>E7</f>
        <v>Realizace úspor energie ISŠ Moravská Třebová, 9. května 496-5</v>
      </c>
      <c r="F132" s="33"/>
      <c r="G132" s="33"/>
      <c r="H132" s="33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115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SO01 - SO01 - nová budova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 xml:space="preserve"> </v>
      </c>
      <c r="G136" s="41"/>
      <c r="H136" s="41"/>
      <c r="I136" s="33" t="s">
        <v>22</v>
      </c>
      <c r="J136" s="80" t="str">
        <f>IF(J12="","",J12)</f>
        <v>1. 2. 2022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Pardubický kraj</v>
      </c>
      <c r="G138" s="41"/>
      <c r="H138" s="41"/>
      <c r="I138" s="33" t="s">
        <v>30</v>
      </c>
      <c r="J138" s="37" t="str">
        <f>E21</f>
        <v>Uschemer s.r.o.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28</v>
      </c>
      <c r="D139" s="41"/>
      <c r="E139" s="41"/>
      <c r="F139" s="28" t="str">
        <f>IF(E18="","",E18)</f>
        <v>Vyplň údaj</v>
      </c>
      <c r="G139" s="41"/>
      <c r="H139" s="41"/>
      <c r="I139" s="33" t="s">
        <v>35</v>
      </c>
      <c r="J139" s="37" t="str">
        <f>E24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192"/>
      <c r="B141" s="193"/>
      <c r="C141" s="194" t="s">
        <v>148</v>
      </c>
      <c r="D141" s="195" t="s">
        <v>63</v>
      </c>
      <c r="E141" s="195" t="s">
        <v>59</v>
      </c>
      <c r="F141" s="195" t="s">
        <v>60</v>
      </c>
      <c r="G141" s="195" t="s">
        <v>149</v>
      </c>
      <c r="H141" s="195" t="s">
        <v>150</v>
      </c>
      <c r="I141" s="195" t="s">
        <v>151</v>
      </c>
      <c r="J141" s="196" t="s">
        <v>119</v>
      </c>
      <c r="K141" s="197" t="s">
        <v>152</v>
      </c>
      <c r="L141" s="198"/>
      <c r="M141" s="101" t="s">
        <v>1</v>
      </c>
      <c r="N141" s="102" t="s">
        <v>42</v>
      </c>
      <c r="O141" s="102" t="s">
        <v>153</v>
      </c>
      <c r="P141" s="102" t="s">
        <v>154</v>
      </c>
      <c r="Q141" s="102" t="s">
        <v>155</v>
      </c>
      <c r="R141" s="102" t="s">
        <v>156</v>
      </c>
      <c r="S141" s="102" t="s">
        <v>157</v>
      </c>
      <c r="T141" s="103" t="s">
        <v>158</v>
      </c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</row>
    <row r="142" s="2" customFormat="1" ht="22.8" customHeight="1">
      <c r="A142" s="39"/>
      <c r="B142" s="40"/>
      <c r="C142" s="108" t="s">
        <v>159</v>
      </c>
      <c r="D142" s="41"/>
      <c r="E142" s="41"/>
      <c r="F142" s="41"/>
      <c r="G142" s="41"/>
      <c r="H142" s="41"/>
      <c r="I142" s="41"/>
      <c r="J142" s="199">
        <f>BK142</f>
        <v>0</v>
      </c>
      <c r="K142" s="41"/>
      <c r="L142" s="45"/>
      <c r="M142" s="104"/>
      <c r="N142" s="200"/>
      <c r="O142" s="105"/>
      <c r="P142" s="201">
        <f>P143+P602+P1065</f>
        <v>0</v>
      </c>
      <c r="Q142" s="105"/>
      <c r="R142" s="201">
        <f>R143+R602+R1065</f>
        <v>192.54668515558231</v>
      </c>
      <c r="S142" s="105"/>
      <c r="T142" s="202">
        <f>T143+T602+T1065</f>
        <v>111.15546379999999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77</v>
      </c>
      <c r="AU142" s="18" t="s">
        <v>121</v>
      </c>
      <c r="BK142" s="203">
        <f>BK143+BK602+BK1065</f>
        <v>0</v>
      </c>
    </row>
    <row r="143" s="12" customFormat="1" ht="25.92" customHeight="1">
      <c r="A143" s="12"/>
      <c r="B143" s="204"/>
      <c r="C143" s="205"/>
      <c r="D143" s="206" t="s">
        <v>77</v>
      </c>
      <c r="E143" s="207" t="s">
        <v>160</v>
      </c>
      <c r="F143" s="207" t="s">
        <v>161</v>
      </c>
      <c r="G143" s="205"/>
      <c r="H143" s="205"/>
      <c r="I143" s="208"/>
      <c r="J143" s="209">
        <f>BK143</f>
        <v>0</v>
      </c>
      <c r="K143" s="205"/>
      <c r="L143" s="210"/>
      <c r="M143" s="211"/>
      <c r="N143" s="212"/>
      <c r="O143" s="212"/>
      <c r="P143" s="213">
        <f>P144+P175+P181+P210+P522+P524+P594+P600</f>
        <v>0</v>
      </c>
      <c r="Q143" s="212"/>
      <c r="R143" s="213">
        <f>R144+R175+R181+R210+R522+R524+R594+R600</f>
        <v>165.70152422636002</v>
      </c>
      <c r="S143" s="212"/>
      <c r="T143" s="214">
        <f>T144+T175+T181+T210+T522+T524+T594+T600</f>
        <v>99.955287999999996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34</v>
      </c>
      <c r="AT143" s="216" t="s">
        <v>77</v>
      </c>
      <c r="AU143" s="216" t="s">
        <v>78</v>
      </c>
      <c r="AY143" s="215" t="s">
        <v>162</v>
      </c>
      <c r="BK143" s="217">
        <f>BK144+BK175+BK181+BK210+BK522+BK524+BK594+BK600</f>
        <v>0</v>
      </c>
    </row>
    <row r="144" s="12" customFormat="1" ht="22.8" customHeight="1">
      <c r="A144" s="12"/>
      <c r="B144" s="204"/>
      <c r="C144" s="205"/>
      <c r="D144" s="206" t="s">
        <v>77</v>
      </c>
      <c r="E144" s="218" t="s">
        <v>34</v>
      </c>
      <c r="F144" s="218" t="s">
        <v>163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SUM(P145:P174)</f>
        <v>0</v>
      </c>
      <c r="Q144" s="212"/>
      <c r="R144" s="213">
        <f>SUM(R145:R174)</f>
        <v>0</v>
      </c>
      <c r="S144" s="212"/>
      <c r="T144" s="214">
        <f>SUM(T145:T174)</f>
        <v>56.790480000000002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34</v>
      </c>
      <c r="AT144" s="216" t="s">
        <v>77</v>
      </c>
      <c r="AU144" s="216" t="s">
        <v>34</v>
      </c>
      <c r="AY144" s="215" t="s">
        <v>162</v>
      </c>
      <c r="BK144" s="217">
        <f>SUM(BK145:BK174)</f>
        <v>0</v>
      </c>
    </row>
    <row r="145" s="2" customFormat="1" ht="24.15" customHeight="1">
      <c r="A145" s="39"/>
      <c r="B145" s="40"/>
      <c r="C145" s="220" t="s">
        <v>34</v>
      </c>
      <c r="D145" s="220" t="s">
        <v>164</v>
      </c>
      <c r="E145" s="221" t="s">
        <v>165</v>
      </c>
      <c r="F145" s="222" t="s">
        <v>166</v>
      </c>
      <c r="G145" s="223" t="s">
        <v>167</v>
      </c>
      <c r="H145" s="224">
        <v>34.302</v>
      </c>
      <c r="I145" s="225"/>
      <c r="J145" s="226">
        <f>ROUND(I145*H145,1)</f>
        <v>0</v>
      </c>
      <c r="K145" s="227"/>
      <c r="L145" s="45"/>
      <c r="M145" s="228" t="s">
        <v>1</v>
      </c>
      <c r="N145" s="229" t="s">
        <v>43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0.255</v>
      </c>
      <c r="T145" s="231">
        <f>S145*H145</f>
        <v>8.7470099999999995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168</v>
      </c>
      <c r="AT145" s="232" t="s">
        <v>164</v>
      </c>
      <c r="AU145" s="232" t="s">
        <v>87</v>
      </c>
      <c r="AY145" s="18" t="s">
        <v>162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34</v>
      </c>
      <c r="BK145" s="233">
        <f>ROUND(I145*H145,1)</f>
        <v>0</v>
      </c>
      <c r="BL145" s="18" t="s">
        <v>168</v>
      </c>
      <c r="BM145" s="232" t="s">
        <v>169</v>
      </c>
    </row>
    <row r="146" s="13" customFormat="1">
      <c r="A146" s="13"/>
      <c r="B146" s="234"/>
      <c r="C146" s="235"/>
      <c r="D146" s="236" t="s">
        <v>170</v>
      </c>
      <c r="E146" s="237" t="s">
        <v>1</v>
      </c>
      <c r="F146" s="238" t="s">
        <v>171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170</v>
      </c>
      <c r="AU146" s="244" t="s">
        <v>87</v>
      </c>
      <c r="AV146" s="13" t="s">
        <v>34</v>
      </c>
      <c r="AW146" s="13" t="s">
        <v>33</v>
      </c>
      <c r="AX146" s="13" t="s">
        <v>78</v>
      </c>
      <c r="AY146" s="244" t="s">
        <v>162</v>
      </c>
    </row>
    <row r="147" s="14" customFormat="1">
      <c r="A147" s="14"/>
      <c r="B147" s="245"/>
      <c r="C147" s="246"/>
      <c r="D147" s="236" t="s">
        <v>170</v>
      </c>
      <c r="E147" s="247" t="s">
        <v>1</v>
      </c>
      <c r="F147" s="248" t="s">
        <v>172</v>
      </c>
      <c r="G147" s="246"/>
      <c r="H147" s="249">
        <v>34.302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170</v>
      </c>
      <c r="AU147" s="255" t="s">
        <v>87</v>
      </c>
      <c r="AV147" s="14" t="s">
        <v>87</v>
      </c>
      <c r="AW147" s="14" t="s">
        <v>33</v>
      </c>
      <c r="AX147" s="14" t="s">
        <v>34</v>
      </c>
      <c r="AY147" s="255" t="s">
        <v>162</v>
      </c>
    </row>
    <row r="148" s="2" customFormat="1" ht="24.15" customHeight="1">
      <c r="A148" s="39"/>
      <c r="B148" s="40"/>
      <c r="C148" s="220" t="s">
        <v>87</v>
      </c>
      <c r="D148" s="220" t="s">
        <v>164</v>
      </c>
      <c r="E148" s="221" t="s">
        <v>173</v>
      </c>
      <c r="F148" s="222" t="s">
        <v>174</v>
      </c>
      <c r="G148" s="223" t="s">
        <v>167</v>
      </c>
      <c r="H148" s="224">
        <v>111.729</v>
      </c>
      <c r="I148" s="225"/>
      <c r="J148" s="226">
        <f>ROUND(I148*H148,1)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0.26000000000000001</v>
      </c>
      <c r="T148" s="231">
        <f>S148*H148</f>
        <v>29.04954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168</v>
      </c>
      <c r="AT148" s="232" t="s">
        <v>164</v>
      </c>
      <c r="AU148" s="232" t="s">
        <v>87</v>
      </c>
      <c r="AY148" s="18" t="s">
        <v>162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34</v>
      </c>
      <c r="BK148" s="233">
        <f>ROUND(I148*H148,1)</f>
        <v>0</v>
      </c>
      <c r="BL148" s="18" t="s">
        <v>168</v>
      </c>
      <c r="BM148" s="232" t="s">
        <v>175</v>
      </c>
    </row>
    <row r="149" s="13" customFormat="1">
      <c r="A149" s="13"/>
      <c r="B149" s="234"/>
      <c r="C149" s="235"/>
      <c r="D149" s="236" t="s">
        <v>170</v>
      </c>
      <c r="E149" s="237" t="s">
        <v>1</v>
      </c>
      <c r="F149" s="238" t="s">
        <v>176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170</v>
      </c>
      <c r="AU149" s="244" t="s">
        <v>87</v>
      </c>
      <c r="AV149" s="13" t="s">
        <v>34</v>
      </c>
      <c r="AW149" s="13" t="s">
        <v>33</v>
      </c>
      <c r="AX149" s="13" t="s">
        <v>78</v>
      </c>
      <c r="AY149" s="244" t="s">
        <v>162</v>
      </c>
    </row>
    <row r="150" s="14" customFormat="1">
      <c r="A150" s="14"/>
      <c r="B150" s="245"/>
      <c r="C150" s="246"/>
      <c r="D150" s="236" t="s">
        <v>170</v>
      </c>
      <c r="E150" s="247" t="s">
        <v>1</v>
      </c>
      <c r="F150" s="248" t="s">
        <v>177</v>
      </c>
      <c r="G150" s="246"/>
      <c r="H150" s="249">
        <v>7.4299999999999997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170</v>
      </c>
      <c r="AU150" s="255" t="s">
        <v>87</v>
      </c>
      <c r="AV150" s="14" t="s">
        <v>87</v>
      </c>
      <c r="AW150" s="14" t="s">
        <v>33</v>
      </c>
      <c r="AX150" s="14" t="s">
        <v>78</v>
      </c>
      <c r="AY150" s="255" t="s">
        <v>162</v>
      </c>
    </row>
    <row r="151" s="14" customFormat="1">
      <c r="A151" s="14"/>
      <c r="B151" s="245"/>
      <c r="C151" s="246"/>
      <c r="D151" s="236" t="s">
        <v>170</v>
      </c>
      <c r="E151" s="247" t="s">
        <v>1</v>
      </c>
      <c r="F151" s="248" t="s">
        <v>178</v>
      </c>
      <c r="G151" s="246"/>
      <c r="H151" s="249">
        <v>17.571999999999999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170</v>
      </c>
      <c r="AU151" s="255" t="s">
        <v>87</v>
      </c>
      <c r="AV151" s="14" t="s">
        <v>87</v>
      </c>
      <c r="AW151" s="14" t="s">
        <v>33</v>
      </c>
      <c r="AX151" s="14" t="s">
        <v>78</v>
      </c>
      <c r="AY151" s="255" t="s">
        <v>162</v>
      </c>
    </row>
    <row r="152" s="14" customFormat="1">
      <c r="A152" s="14"/>
      <c r="B152" s="245"/>
      <c r="C152" s="246"/>
      <c r="D152" s="236" t="s">
        <v>170</v>
      </c>
      <c r="E152" s="247" t="s">
        <v>1</v>
      </c>
      <c r="F152" s="248" t="s">
        <v>179</v>
      </c>
      <c r="G152" s="246"/>
      <c r="H152" s="249">
        <v>86.727000000000004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170</v>
      </c>
      <c r="AU152" s="255" t="s">
        <v>87</v>
      </c>
      <c r="AV152" s="14" t="s">
        <v>87</v>
      </c>
      <c r="AW152" s="14" t="s">
        <v>33</v>
      </c>
      <c r="AX152" s="14" t="s">
        <v>78</v>
      </c>
      <c r="AY152" s="255" t="s">
        <v>162</v>
      </c>
    </row>
    <row r="153" s="15" customFormat="1">
      <c r="A153" s="15"/>
      <c r="B153" s="256"/>
      <c r="C153" s="257"/>
      <c r="D153" s="236" t="s">
        <v>170</v>
      </c>
      <c r="E153" s="258" t="s">
        <v>1</v>
      </c>
      <c r="F153" s="259" t="s">
        <v>180</v>
      </c>
      <c r="G153" s="257"/>
      <c r="H153" s="260">
        <v>111.729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170</v>
      </c>
      <c r="AU153" s="266" t="s">
        <v>87</v>
      </c>
      <c r="AV153" s="15" t="s">
        <v>168</v>
      </c>
      <c r="AW153" s="15" t="s">
        <v>33</v>
      </c>
      <c r="AX153" s="15" t="s">
        <v>34</v>
      </c>
      <c r="AY153" s="266" t="s">
        <v>162</v>
      </c>
    </row>
    <row r="154" s="2" customFormat="1" ht="24.15" customHeight="1">
      <c r="A154" s="39"/>
      <c r="B154" s="40"/>
      <c r="C154" s="220" t="s">
        <v>181</v>
      </c>
      <c r="D154" s="220" t="s">
        <v>164</v>
      </c>
      <c r="E154" s="221" t="s">
        <v>182</v>
      </c>
      <c r="F154" s="222" t="s">
        <v>183</v>
      </c>
      <c r="G154" s="223" t="s">
        <v>167</v>
      </c>
      <c r="H154" s="224">
        <v>111.729</v>
      </c>
      <c r="I154" s="225"/>
      <c r="J154" s="226">
        <f>ROUND(I154*H154,1)</f>
        <v>0</v>
      </c>
      <c r="K154" s="227"/>
      <c r="L154" s="45"/>
      <c r="M154" s="228" t="s">
        <v>1</v>
      </c>
      <c r="N154" s="229" t="s">
        <v>43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0.17000000000000001</v>
      </c>
      <c r="T154" s="231">
        <f>S154*H154</f>
        <v>18.993930000000002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168</v>
      </c>
      <c r="AT154" s="232" t="s">
        <v>164</v>
      </c>
      <c r="AU154" s="232" t="s">
        <v>87</v>
      </c>
      <c r="AY154" s="18" t="s">
        <v>162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34</v>
      </c>
      <c r="BK154" s="233">
        <f>ROUND(I154*H154,1)</f>
        <v>0</v>
      </c>
      <c r="BL154" s="18" t="s">
        <v>168</v>
      </c>
      <c r="BM154" s="232" t="s">
        <v>184</v>
      </c>
    </row>
    <row r="155" s="2" customFormat="1" ht="24.15" customHeight="1">
      <c r="A155" s="39"/>
      <c r="B155" s="40"/>
      <c r="C155" s="220" t="s">
        <v>168</v>
      </c>
      <c r="D155" s="220" t="s">
        <v>164</v>
      </c>
      <c r="E155" s="221" t="s">
        <v>185</v>
      </c>
      <c r="F155" s="222" t="s">
        <v>186</v>
      </c>
      <c r="G155" s="223" t="s">
        <v>167</v>
      </c>
      <c r="H155" s="224">
        <v>287.565</v>
      </c>
      <c r="I155" s="225"/>
      <c r="J155" s="226">
        <f>ROUND(I155*H155,1)</f>
        <v>0</v>
      </c>
      <c r="K155" s="227"/>
      <c r="L155" s="45"/>
      <c r="M155" s="228" t="s">
        <v>1</v>
      </c>
      <c r="N155" s="229" t="s">
        <v>43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168</v>
      </c>
      <c r="AT155" s="232" t="s">
        <v>164</v>
      </c>
      <c r="AU155" s="232" t="s">
        <v>87</v>
      </c>
      <c r="AY155" s="18" t="s">
        <v>162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34</v>
      </c>
      <c r="BK155" s="233">
        <f>ROUND(I155*H155,1)</f>
        <v>0</v>
      </c>
      <c r="BL155" s="18" t="s">
        <v>168</v>
      </c>
      <c r="BM155" s="232" t="s">
        <v>187</v>
      </c>
    </row>
    <row r="156" s="13" customFormat="1">
      <c r="A156" s="13"/>
      <c r="B156" s="234"/>
      <c r="C156" s="235"/>
      <c r="D156" s="236" t="s">
        <v>170</v>
      </c>
      <c r="E156" s="237" t="s">
        <v>1</v>
      </c>
      <c r="F156" s="238" t="s">
        <v>188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170</v>
      </c>
      <c r="AU156" s="244" t="s">
        <v>87</v>
      </c>
      <c r="AV156" s="13" t="s">
        <v>34</v>
      </c>
      <c r="AW156" s="13" t="s">
        <v>33</v>
      </c>
      <c r="AX156" s="13" t="s">
        <v>78</v>
      </c>
      <c r="AY156" s="244" t="s">
        <v>162</v>
      </c>
    </row>
    <row r="157" s="14" customFormat="1">
      <c r="A157" s="14"/>
      <c r="B157" s="245"/>
      <c r="C157" s="246"/>
      <c r="D157" s="236" t="s">
        <v>170</v>
      </c>
      <c r="E157" s="247" t="s">
        <v>1</v>
      </c>
      <c r="F157" s="248" t="s">
        <v>189</v>
      </c>
      <c r="G157" s="246"/>
      <c r="H157" s="249">
        <v>44.789999999999999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170</v>
      </c>
      <c r="AU157" s="255" t="s">
        <v>87</v>
      </c>
      <c r="AV157" s="14" t="s">
        <v>87</v>
      </c>
      <c r="AW157" s="14" t="s">
        <v>33</v>
      </c>
      <c r="AX157" s="14" t="s">
        <v>78</v>
      </c>
      <c r="AY157" s="255" t="s">
        <v>162</v>
      </c>
    </row>
    <row r="158" s="14" customFormat="1">
      <c r="A158" s="14"/>
      <c r="B158" s="245"/>
      <c r="C158" s="246"/>
      <c r="D158" s="236" t="s">
        <v>170</v>
      </c>
      <c r="E158" s="247" t="s">
        <v>1</v>
      </c>
      <c r="F158" s="248" t="s">
        <v>190</v>
      </c>
      <c r="G158" s="246"/>
      <c r="H158" s="249">
        <v>90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170</v>
      </c>
      <c r="AU158" s="255" t="s">
        <v>87</v>
      </c>
      <c r="AV158" s="14" t="s">
        <v>87</v>
      </c>
      <c r="AW158" s="14" t="s">
        <v>33</v>
      </c>
      <c r="AX158" s="14" t="s">
        <v>78</v>
      </c>
      <c r="AY158" s="255" t="s">
        <v>162</v>
      </c>
    </row>
    <row r="159" s="14" customFormat="1">
      <c r="A159" s="14"/>
      <c r="B159" s="245"/>
      <c r="C159" s="246"/>
      <c r="D159" s="236" t="s">
        <v>170</v>
      </c>
      <c r="E159" s="247" t="s">
        <v>1</v>
      </c>
      <c r="F159" s="248" t="s">
        <v>191</v>
      </c>
      <c r="G159" s="246"/>
      <c r="H159" s="249">
        <v>92.700000000000003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170</v>
      </c>
      <c r="AU159" s="255" t="s">
        <v>87</v>
      </c>
      <c r="AV159" s="14" t="s">
        <v>87</v>
      </c>
      <c r="AW159" s="14" t="s">
        <v>33</v>
      </c>
      <c r="AX159" s="14" t="s">
        <v>78</v>
      </c>
      <c r="AY159" s="255" t="s">
        <v>162</v>
      </c>
    </row>
    <row r="160" s="14" customFormat="1">
      <c r="A160" s="14"/>
      <c r="B160" s="245"/>
      <c r="C160" s="246"/>
      <c r="D160" s="236" t="s">
        <v>170</v>
      </c>
      <c r="E160" s="247" t="s">
        <v>1</v>
      </c>
      <c r="F160" s="248" t="s">
        <v>192</v>
      </c>
      <c r="G160" s="246"/>
      <c r="H160" s="249">
        <v>9.2400000000000002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170</v>
      </c>
      <c r="AU160" s="255" t="s">
        <v>87</v>
      </c>
      <c r="AV160" s="14" t="s">
        <v>87</v>
      </c>
      <c r="AW160" s="14" t="s">
        <v>33</v>
      </c>
      <c r="AX160" s="14" t="s">
        <v>78</v>
      </c>
      <c r="AY160" s="255" t="s">
        <v>162</v>
      </c>
    </row>
    <row r="161" s="14" customFormat="1">
      <c r="A161" s="14"/>
      <c r="B161" s="245"/>
      <c r="C161" s="246"/>
      <c r="D161" s="236" t="s">
        <v>170</v>
      </c>
      <c r="E161" s="247" t="s">
        <v>1</v>
      </c>
      <c r="F161" s="248" t="s">
        <v>193</v>
      </c>
      <c r="G161" s="246"/>
      <c r="H161" s="249">
        <v>50.835000000000001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170</v>
      </c>
      <c r="AU161" s="255" t="s">
        <v>87</v>
      </c>
      <c r="AV161" s="14" t="s">
        <v>87</v>
      </c>
      <c r="AW161" s="14" t="s">
        <v>33</v>
      </c>
      <c r="AX161" s="14" t="s">
        <v>78</v>
      </c>
      <c r="AY161" s="255" t="s">
        <v>162</v>
      </c>
    </row>
    <row r="162" s="15" customFormat="1">
      <c r="A162" s="15"/>
      <c r="B162" s="256"/>
      <c r="C162" s="257"/>
      <c r="D162" s="236" t="s">
        <v>170</v>
      </c>
      <c r="E162" s="258" t="s">
        <v>1</v>
      </c>
      <c r="F162" s="259" t="s">
        <v>180</v>
      </c>
      <c r="G162" s="257"/>
      <c r="H162" s="260">
        <v>287.565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170</v>
      </c>
      <c r="AU162" s="266" t="s">
        <v>87</v>
      </c>
      <c r="AV162" s="15" t="s">
        <v>168</v>
      </c>
      <c r="AW162" s="15" t="s">
        <v>33</v>
      </c>
      <c r="AX162" s="15" t="s">
        <v>34</v>
      </c>
      <c r="AY162" s="266" t="s">
        <v>162</v>
      </c>
    </row>
    <row r="163" s="2" customFormat="1" ht="24.15" customHeight="1">
      <c r="A163" s="39"/>
      <c r="B163" s="40"/>
      <c r="C163" s="220" t="s">
        <v>194</v>
      </c>
      <c r="D163" s="220" t="s">
        <v>164</v>
      </c>
      <c r="E163" s="221" t="s">
        <v>195</v>
      </c>
      <c r="F163" s="222" t="s">
        <v>196</v>
      </c>
      <c r="G163" s="223" t="s">
        <v>197</v>
      </c>
      <c r="H163" s="224">
        <v>2.1600000000000001</v>
      </c>
      <c r="I163" s="225"/>
      <c r="J163" s="226">
        <f>ROUND(I163*H163,1)</f>
        <v>0</v>
      </c>
      <c r="K163" s="227"/>
      <c r="L163" s="45"/>
      <c r="M163" s="228" t="s">
        <v>1</v>
      </c>
      <c r="N163" s="229" t="s">
        <v>43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168</v>
      </c>
      <c r="AT163" s="232" t="s">
        <v>164</v>
      </c>
      <c r="AU163" s="232" t="s">
        <v>87</v>
      </c>
      <c r="AY163" s="18" t="s">
        <v>162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34</v>
      </c>
      <c r="BK163" s="233">
        <f>ROUND(I163*H163,1)</f>
        <v>0</v>
      </c>
      <c r="BL163" s="18" t="s">
        <v>168</v>
      </c>
      <c r="BM163" s="232" t="s">
        <v>198</v>
      </c>
    </row>
    <row r="164" s="13" customFormat="1">
      <c r="A164" s="13"/>
      <c r="B164" s="234"/>
      <c r="C164" s="235"/>
      <c r="D164" s="236" t="s">
        <v>170</v>
      </c>
      <c r="E164" s="237" t="s">
        <v>1</v>
      </c>
      <c r="F164" s="238" t="s">
        <v>199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170</v>
      </c>
      <c r="AU164" s="244" t="s">
        <v>87</v>
      </c>
      <c r="AV164" s="13" t="s">
        <v>34</v>
      </c>
      <c r="AW164" s="13" t="s">
        <v>33</v>
      </c>
      <c r="AX164" s="13" t="s">
        <v>78</v>
      </c>
      <c r="AY164" s="244" t="s">
        <v>162</v>
      </c>
    </row>
    <row r="165" s="14" customFormat="1">
      <c r="A165" s="14"/>
      <c r="B165" s="245"/>
      <c r="C165" s="246"/>
      <c r="D165" s="236" t="s">
        <v>170</v>
      </c>
      <c r="E165" s="247" t="s">
        <v>1</v>
      </c>
      <c r="F165" s="248" t="s">
        <v>200</v>
      </c>
      <c r="G165" s="246"/>
      <c r="H165" s="249">
        <v>2.1600000000000001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170</v>
      </c>
      <c r="AU165" s="255" t="s">
        <v>87</v>
      </c>
      <c r="AV165" s="14" t="s">
        <v>87</v>
      </c>
      <c r="AW165" s="14" t="s">
        <v>33</v>
      </c>
      <c r="AX165" s="14" t="s">
        <v>34</v>
      </c>
      <c r="AY165" s="255" t="s">
        <v>162</v>
      </c>
    </row>
    <row r="166" s="2" customFormat="1" ht="24.15" customHeight="1">
      <c r="A166" s="39"/>
      <c r="B166" s="40"/>
      <c r="C166" s="220" t="s">
        <v>201</v>
      </c>
      <c r="D166" s="220" t="s">
        <v>164</v>
      </c>
      <c r="E166" s="221" t="s">
        <v>202</v>
      </c>
      <c r="F166" s="222" t="s">
        <v>203</v>
      </c>
      <c r="G166" s="223" t="s">
        <v>197</v>
      </c>
      <c r="H166" s="224">
        <v>2.1600000000000001</v>
      </c>
      <c r="I166" s="225"/>
      <c r="J166" s="226">
        <f>ROUND(I166*H166,1)</f>
        <v>0</v>
      </c>
      <c r="K166" s="227"/>
      <c r="L166" s="45"/>
      <c r="M166" s="228" t="s">
        <v>1</v>
      </c>
      <c r="N166" s="229" t="s">
        <v>43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168</v>
      </c>
      <c r="AT166" s="232" t="s">
        <v>164</v>
      </c>
      <c r="AU166" s="232" t="s">
        <v>87</v>
      </c>
      <c r="AY166" s="18" t="s">
        <v>162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34</v>
      </c>
      <c r="BK166" s="233">
        <f>ROUND(I166*H166,1)</f>
        <v>0</v>
      </c>
      <c r="BL166" s="18" t="s">
        <v>168</v>
      </c>
      <c r="BM166" s="232" t="s">
        <v>204</v>
      </c>
    </row>
    <row r="167" s="2" customFormat="1" ht="33" customHeight="1">
      <c r="A167" s="39"/>
      <c r="B167" s="40"/>
      <c r="C167" s="220" t="s">
        <v>205</v>
      </c>
      <c r="D167" s="220" t="s">
        <v>164</v>
      </c>
      <c r="E167" s="221" t="s">
        <v>206</v>
      </c>
      <c r="F167" s="222" t="s">
        <v>207</v>
      </c>
      <c r="G167" s="223" t="s">
        <v>197</v>
      </c>
      <c r="H167" s="224">
        <v>12.151</v>
      </c>
      <c r="I167" s="225"/>
      <c r="J167" s="226">
        <f>ROUND(I167*H167,1)</f>
        <v>0</v>
      </c>
      <c r="K167" s="227"/>
      <c r="L167" s="45"/>
      <c r="M167" s="228" t="s">
        <v>1</v>
      </c>
      <c r="N167" s="229" t="s">
        <v>43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168</v>
      </c>
      <c r="AT167" s="232" t="s">
        <v>164</v>
      </c>
      <c r="AU167" s="232" t="s">
        <v>87</v>
      </c>
      <c r="AY167" s="18" t="s">
        <v>162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34</v>
      </c>
      <c r="BK167" s="233">
        <f>ROUND(I167*H167,1)</f>
        <v>0</v>
      </c>
      <c r="BL167" s="18" t="s">
        <v>168</v>
      </c>
      <c r="BM167" s="232" t="s">
        <v>208</v>
      </c>
    </row>
    <row r="168" s="13" customFormat="1">
      <c r="A168" s="13"/>
      <c r="B168" s="234"/>
      <c r="C168" s="235"/>
      <c r="D168" s="236" t="s">
        <v>170</v>
      </c>
      <c r="E168" s="237" t="s">
        <v>1</v>
      </c>
      <c r="F168" s="238" t="s">
        <v>171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170</v>
      </c>
      <c r="AU168" s="244" t="s">
        <v>87</v>
      </c>
      <c r="AV168" s="13" t="s">
        <v>34</v>
      </c>
      <c r="AW168" s="13" t="s">
        <v>33</v>
      </c>
      <c r="AX168" s="13" t="s">
        <v>78</v>
      </c>
      <c r="AY168" s="244" t="s">
        <v>162</v>
      </c>
    </row>
    <row r="169" s="14" customFormat="1">
      <c r="A169" s="14"/>
      <c r="B169" s="245"/>
      <c r="C169" s="246"/>
      <c r="D169" s="236" t="s">
        <v>170</v>
      </c>
      <c r="E169" s="247" t="s">
        <v>1</v>
      </c>
      <c r="F169" s="248" t="s">
        <v>209</v>
      </c>
      <c r="G169" s="246"/>
      <c r="H169" s="249">
        <v>12.151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170</v>
      </c>
      <c r="AU169" s="255" t="s">
        <v>87</v>
      </c>
      <c r="AV169" s="14" t="s">
        <v>87</v>
      </c>
      <c r="AW169" s="14" t="s">
        <v>33</v>
      </c>
      <c r="AX169" s="14" t="s">
        <v>34</v>
      </c>
      <c r="AY169" s="255" t="s">
        <v>162</v>
      </c>
    </row>
    <row r="170" s="2" customFormat="1" ht="33" customHeight="1">
      <c r="A170" s="39"/>
      <c r="B170" s="40"/>
      <c r="C170" s="220" t="s">
        <v>210</v>
      </c>
      <c r="D170" s="220" t="s">
        <v>164</v>
      </c>
      <c r="E170" s="221" t="s">
        <v>211</v>
      </c>
      <c r="F170" s="222" t="s">
        <v>212</v>
      </c>
      <c r="G170" s="223" t="s">
        <v>197</v>
      </c>
      <c r="H170" s="224">
        <v>12.151</v>
      </c>
      <c r="I170" s="225"/>
      <c r="J170" s="226">
        <f>ROUND(I170*H170,1)</f>
        <v>0</v>
      </c>
      <c r="K170" s="227"/>
      <c r="L170" s="45"/>
      <c r="M170" s="228" t="s">
        <v>1</v>
      </c>
      <c r="N170" s="229" t="s">
        <v>43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168</v>
      </c>
      <c r="AT170" s="232" t="s">
        <v>164</v>
      </c>
      <c r="AU170" s="232" t="s">
        <v>87</v>
      </c>
      <c r="AY170" s="18" t="s">
        <v>162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34</v>
      </c>
      <c r="BK170" s="233">
        <f>ROUND(I170*H170,1)</f>
        <v>0</v>
      </c>
      <c r="BL170" s="18" t="s">
        <v>168</v>
      </c>
      <c r="BM170" s="232" t="s">
        <v>213</v>
      </c>
    </row>
    <row r="171" s="2" customFormat="1" ht="24.15" customHeight="1">
      <c r="A171" s="39"/>
      <c r="B171" s="40"/>
      <c r="C171" s="220" t="s">
        <v>214</v>
      </c>
      <c r="D171" s="220" t="s">
        <v>164</v>
      </c>
      <c r="E171" s="221" t="s">
        <v>215</v>
      </c>
      <c r="F171" s="222" t="s">
        <v>216</v>
      </c>
      <c r="G171" s="223" t="s">
        <v>197</v>
      </c>
      <c r="H171" s="224">
        <v>14.311</v>
      </c>
      <c r="I171" s="225"/>
      <c r="J171" s="226">
        <f>ROUND(I171*H171,1)</f>
        <v>0</v>
      </c>
      <c r="K171" s="227"/>
      <c r="L171" s="45"/>
      <c r="M171" s="228" t="s">
        <v>1</v>
      </c>
      <c r="N171" s="229" t="s">
        <v>43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168</v>
      </c>
      <c r="AT171" s="232" t="s">
        <v>164</v>
      </c>
      <c r="AU171" s="232" t="s">
        <v>87</v>
      </c>
      <c r="AY171" s="18" t="s">
        <v>162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34</v>
      </c>
      <c r="BK171" s="233">
        <f>ROUND(I171*H171,1)</f>
        <v>0</v>
      </c>
      <c r="BL171" s="18" t="s">
        <v>168</v>
      </c>
      <c r="BM171" s="232" t="s">
        <v>217</v>
      </c>
    </row>
    <row r="172" s="14" customFormat="1">
      <c r="A172" s="14"/>
      <c r="B172" s="245"/>
      <c r="C172" s="246"/>
      <c r="D172" s="236" t="s">
        <v>170</v>
      </c>
      <c r="E172" s="247" t="s">
        <v>1</v>
      </c>
      <c r="F172" s="248" t="s">
        <v>218</v>
      </c>
      <c r="G172" s="246"/>
      <c r="H172" s="249">
        <v>14.311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170</v>
      </c>
      <c r="AU172" s="255" t="s">
        <v>87</v>
      </c>
      <c r="AV172" s="14" t="s">
        <v>87</v>
      </c>
      <c r="AW172" s="14" t="s">
        <v>33</v>
      </c>
      <c r="AX172" s="14" t="s">
        <v>34</v>
      </c>
      <c r="AY172" s="255" t="s">
        <v>162</v>
      </c>
    </row>
    <row r="173" s="2" customFormat="1" ht="16.5" customHeight="1">
      <c r="A173" s="39"/>
      <c r="B173" s="40"/>
      <c r="C173" s="220" t="s">
        <v>219</v>
      </c>
      <c r="D173" s="220" t="s">
        <v>164</v>
      </c>
      <c r="E173" s="221" t="s">
        <v>220</v>
      </c>
      <c r="F173" s="222" t="s">
        <v>221</v>
      </c>
      <c r="G173" s="223" t="s">
        <v>197</v>
      </c>
      <c r="H173" s="224">
        <v>14.311</v>
      </c>
      <c r="I173" s="225"/>
      <c r="J173" s="226">
        <f>ROUND(I173*H173,1)</f>
        <v>0</v>
      </c>
      <c r="K173" s="227"/>
      <c r="L173" s="45"/>
      <c r="M173" s="228" t="s">
        <v>1</v>
      </c>
      <c r="N173" s="229" t="s">
        <v>43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168</v>
      </c>
      <c r="AT173" s="232" t="s">
        <v>164</v>
      </c>
      <c r="AU173" s="232" t="s">
        <v>87</v>
      </c>
      <c r="AY173" s="18" t="s">
        <v>162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34</v>
      </c>
      <c r="BK173" s="233">
        <f>ROUND(I173*H173,1)</f>
        <v>0</v>
      </c>
      <c r="BL173" s="18" t="s">
        <v>168</v>
      </c>
      <c r="BM173" s="232" t="s">
        <v>222</v>
      </c>
    </row>
    <row r="174" s="2" customFormat="1" ht="24.15" customHeight="1">
      <c r="A174" s="39"/>
      <c r="B174" s="40"/>
      <c r="C174" s="220" t="s">
        <v>223</v>
      </c>
      <c r="D174" s="220" t="s">
        <v>164</v>
      </c>
      <c r="E174" s="221" t="s">
        <v>224</v>
      </c>
      <c r="F174" s="222" t="s">
        <v>225</v>
      </c>
      <c r="G174" s="223" t="s">
        <v>197</v>
      </c>
      <c r="H174" s="224">
        <v>2.1600000000000001</v>
      </c>
      <c r="I174" s="225"/>
      <c r="J174" s="226">
        <f>ROUND(I174*H174,1)</f>
        <v>0</v>
      </c>
      <c r="K174" s="227"/>
      <c r="L174" s="45"/>
      <c r="M174" s="228" t="s">
        <v>1</v>
      </c>
      <c r="N174" s="229" t="s">
        <v>43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168</v>
      </c>
      <c r="AT174" s="232" t="s">
        <v>164</v>
      </c>
      <c r="AU174" s="232" t="s">
        <v>87</v>
      </c>
      <c r="AY174" s="18" t="s">
        <v>162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34</v>
      </c>
      <c r="BK174" s="233">
        <f>ROUND(I174*H174,1)</f>
        <v>0</v>
      </c>
      <c r="BL174" s="18" t="s">
        <v>168</v>
      </c>
      <c r="BM174" s="232" t="s">
        <v>226</v>
      </c>
    </row>
    <row r="175" s="12" customFormat="1" ht="22.8" customHeight="1">
      <c r="A175" s="12"/>
      <c r="B175" s="204"/>
      <c r="C175" s="205"/>
      <c r="D175" s="206" t="s">
        <v>77</v>
      </c>
      <c r="E175" s="218" t="s">
        <v>181</v>
      </c>
      <c r="F175" s="218" t="s">
        <v>227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SUM(P176:P180)</f>
        <v>0</v>
      </c>
      <c r="Q175" s="212"/>
      <c r="R175" s="213">
        <f>SUM(R176:R180)</f>
        <v>1.2592664999999998</v>
      </c>
      <c r="S175" s="212"/>
      <c r="T175" s="214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34</v>
      </c>
      <c r="AT175" s="216" t="s">
        <v>77</v>
      </c>
      <c r="AU175" s="216" t="s">
        <v>34</v>
      </c>
      <c r="AY175" s="215" t="s">
        <v>162</v>
      </c>
      <c r="BK175" s="217">
        <f>SUM(BK176:BK180)</f>
        <v>0</v>
      </c>
    </row>
    <row r="176" s="2" customFormat="1" ht="37.8" customHeight="1">
      <c r="A176" s="39"/>
      <c r="B176" s="40"/>
      <c r="C176" s="220" t="s">
        <v>228</v>
      </c>
      <c r="D176" s="220" t="s">
        <v>164</v>
      </c>
      <c r="E176" s="221" t="s">
        <v>229</v>
      </c>
      <c r="F176" s="222" t="s">
        <v>230</v>
      </c>
      <c r="G176" s="223" t="s">
        <v>167</v>
      </c>
      <c r="H176" s="224">
        <v>5.3099999999999996</v>
      </c>
      <c r="I176" s="225"/>
      <c r="J176" s="226">
        <f>ROUND(I176*H176,1)</f>
        <v>0</v>
      </c>
      <c r="K176" s="227"/>
      <c r="L176" s="45"/>
      <c r="M176" s="228" t="s">
        <v>1</v>
      </c>
      <c r="N176" s="229" t="s">
        <v>43</v>
      </c>
      <c r="O176" s="92"/>
      <c r="P176" s="230">
        <f>O176*H176</f>
        <v>0</v>
      </c>
      <c r="Q176" s="230">
        <v>0.23715</v>
      </c>
      <c r="R176" s="230">
        <f>Q176*H176</f>
        <v>1.2592664999999998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168</v>
      </c>
      <c r="AT176" s="232" t="s">
        <v>164</v>
      </c>
      <c r="AU176" s="232" t="s">
        <v>87</v>
      </c>
      <c r="AY176" s="18" t="s">
        <v>162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34</v>
      </c>
      <c r="BK176" s="233">
        <f>ROUND(I176*H176,1)</f>
        <v>0</v>
      </c>
      <c r="BL176" s="18" t="s">
        <v>168</v>
      </c>
      <c r="BM176" s="232" t="s">
        <v>231</v>
      </c>
    </row>
    <row r="177" s="13" customFormat="1">
      <c r="A177" s="13"/>
      <c r="B177" s="234"/>
      <c r="C177" s="235"/>
      <c r="D177" s="236" t="s">
        <v>170</v>
      </c>
      <c r="E177" s="237" t="s">
        <v>1</v>
      </c>
      <c r="F177" s="238" t="s">
        <v>232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170</v>
      </c>
      <c r="AU177" s="244" t="s">
        <v>87</v>
      </c>
      <c r="AV177" s="13" t="s">
        <v>34</v>
      </c>
      <c r="AW177" s="13" t="s">
        <v>33</v>
      </c>
      <c r="AX177" s="13" t="s">
        <v>78</v>
      </c>
      <c r="AY177" s="244" t="s">
        <v>162</v>
      </c>
    </row>
    <row r="178" s="14" customFormat="1">
      <c r="A178" s="14"/>
      <c r="B178" s="245"/>
      <c r="C178" s="246"/>
      <c r="D178" s="236" t="s">
        <v>170</v>
      </c>
      <c r="E178" s="247" t="s">
        <v>1</v>
      </c>
      <c r="F178" s="248" t="s">
        <v>233</v>
      </c>
      <c r="G178" s="246"/>
      <c r="H178" s="249">
        <v>0.81000000000000005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170</v>
      </c>
      <c r="AU178" s="255" t="s">
        <v>87</v>
      </c>
      <c r="AV178" s="14" t="s">
        <v>87</v>
      </c>
      <c r="AW178" s="14" t="s">
        <v>33</v>
      </c>
      <c r="AX178" s="14" t="s">
        <v>78</v>
      </c>
      <c r="AY178" s="255" t="s">
        <v>162</v>
      </c>
    </row>
    <row r="179" s="14" customFormat="1">
      <c r="A179" s="14"/>
      <c r="B179" s="245"/>
      <c r="C179" s="246"/>
      <c r="D179" s="236" t="s">
        <v>170</v>
      </c>
      <c r="E179" s="247" t="s">
        <v>1</v>
      </c>
      <c r="F179" s="248" t="s">
        <v>234</v>
      </c>
      <c r="G179" s="246"/>
      <c r="H179" s="249">
        <v>4.5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170</v>
      </c>
      <c r="AU179" s="255" t="s">
        <v>87</v>
      </c>
      <c r="AV179" s="14" t="s">
        <v>87</v>
      </c>
      <c r="AW179" s="14" t="s">
        <v>33</v>
      </c>
      <c r="AX179" s="14" t="s">
        <v>78</v>
      </c>
      <c r="AY179" s="255" t="s">
        <v>162</v>
      </c>
    </row>
    <row r="180" s="15" customFormat="1">
      <c r="A180" s="15"/>
      <c r="B180" s="256"/>
      <c r="C180" s="257"/>
      <c r="D180" s="236" t="s">
        <v>170</v>
      </c>
      <c r="E180" s="258" t="s">
        <v>1</v>
      </c>
      <c r="F180" s="259" t="s">
        <v>180</v>
      </c>
      <c r="G180" s="257"/>
      <c r="H180" s="260">
        <v>5.3099999999999996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170</v>
      </c>
      <c r="AU180" s="266" t="s">
        <v>87</v>
      </c>
      <c r="AV180" s="15" t="s">
        <v>168</v>
      </c>
      <c r="AW180" s="15" t="s">
        <v>33</v>
      </c>
      <c r="AX180" s="15" t="s">
        <v>34</v>
      </c>
      <c r="AY180" s="266" t="s">
        <v>162</v>
      </c>
    </row>
    <row r="181" s="12" customFormat="1" ht="22.8" customHeight="1">
      <c r="A181" s="12"/>
      <c r="B181" s="204"/>
      <c r="C181" s="205"/>
      <c r="D181" s="206" t="s">
        <v>77</v>
      </c>
      <c r="E181" s="218" t="s">
        <v>194</v>
      </c>
      <c r="F181" s="218" t="s">
        <v>235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SUM(P182:P209)</f>
        <v>0</v>
      </c>
      <c r="Q181" s="212"/>
      <c r="R181" s="213">
        <f>SUM(R182:R209)</f>
        <v>88.475527050000011</v>
      </c>
      <c r="S181" s="212"/>
      <c r="T181" s="214">
        <f>SUM(T182:T209)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34</v>
      </c>
      <c r="AT181" s="216" t="s">
        <v>77</v>
      </c>
      <c r="AU181" s="216" t="s">
        <v>34</v>
      </c>
      <c r="AY181" s="215" t="s">
        <v>162</v>
      </c>
      <c r="BK181" s="217">
        <f>SUM(BK182:BK209)</f>
        <v>0</v>
      </c>
    </row>
    <row r="182" s="2" customFormat="1" ht="24.15" customHeight="1">
      <c r="A182" s="39"/>
      <c r="B182" s="40"/>
      <c r="C182" s="220" t="s">
        <v>236</v>
      </c>
      <c r="D182" s="220" t="s">
        <v>164</v>
      </c>
      <c r="E182" s="221" t="s">
        <v>237</v>
      </c>
      <c r="F182" s="222" t="s">
        <v>238</v>
      </c>
      <c r="G182" s="223" t="s">
        <v>167</v>
      </c>
      <c r="H182" s="224">
        <v>146.03100000000001</v>
      </c>
      <c r="I182" s="225"/>
      <c r="J182" s="226">
        <f>ROUND(I182*H182,1)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0.106</v>
      </c>
      <c r="R182" s="230">
        <f>Q182*H182</f>
        <v>15.479286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168</v>
      </c>
      <c r="AT182" s="232" t="s">
        <v>164</v>
      </c>
      <c r="AU182" s="232" t="s">
        <v>87</v>
      </c>
      <c r="AY182" s="18" t="s">
        <v>162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34</v>
      </c>
      <c r="BK182" s="233">
        <f>ROUND(I182*H182,1)</f>
        <v>0</v>
      </c>
      <c r="BL182" s="18" t="s">
        <v>168</v>
      </c>
      <c r="BM182" s="232" t="s">
        <v>239</v>
      </c>
    </row>
    <row r="183" s="13" customFormat="1">
      <c r="A183" s="13"/>
      <c r="B183" s="234"/>
      <c r="C183" s="235"/>
      <c r="D183" s="236" t="s">
        <v>170</v>
      </c>
      <c r="E183" s="237" t="s">
        <v>1</v>
      </c>
      <c r="F183" s="238" t="s">
        <v>171</v>
      </c>
      <c r="G183" s="235"/>
      <c r="H183" s="237" t="s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170</v>
      </c>
      <c r="AU183" s="244" t="s">
        <v>87</v>
      </c>
      <c r="AV183" s="13" t="s">
        <v>34</v>
      </c>
      <c r="AW183" s="13" t="s">
        <v>33</v>
      </c>
      <c r="AX183" s="13" t="s">
        <v>78</v>
      </c>
      <c r="AY183" s="244" t="s">
        <v>162</v>
      </c>
    </row>
    <row r="184" s="14" customFormat="1">
      <c r="A184" s="14"/>
      <c r="B184" s="245"/>
      <c r="C184" s="246"/>
      <c r="D184" s="236" t="s">
        <v>170</v>
      </c>
      <c r="E184" s="247" t="s">
        <v>1</v>
      </c>
      <c r="F184" s="248" t="s">
        <v>172</v>
      </c>
      <c r="G184" s="246"/>
      <c r="H184" s="249">
        <v>34.302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170</v>
      </c>
      <c r="AU184" s="255" t="s">
        <v>87</v>
      </c>
      <c r="AV184" s="14" t="s">
        <v>87</v>
      </c>
      <c r="AW184" s="14" t="s">
        <v>33</v>
      </c>
      <c r="AX184" s="14" t="s">
        <v>78</v>
      </c>
      <c r="AY184" s="255" t="s">
        <v>162</v>
      </c>
    </row>
    <row r="185" s="13" customFormat="1">
      <c r="A185" s="13"/>
      <c r="B185" s="234"/>
      <c r="C185" s="235"/>
      <c r="D185" s="236" t="s">
        <v>170</v>
      </c>
      <c r="E185" s="237" t="s">
        <v>1</v>
      </c>
      <c r="F185" s="238" t="s">
        <v>240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170</v>
      </c>
      <c r="AU185" s="244" t="s">
        <v>87</v>
      </c>
      <c r="AV185" s="13" t="s">
        <v>34</v>
      </c>
      <c r="AW185" s="13" t="s">
        <v>33</v>
      </c>
      <c r="AX185" s="13" t="s">
        <v>78</v>
      </c>
      <c r="AY185" s="244" t="s">
        <v>162</v>
      </c>
    </row>
    <row r="186" s="14" customFormat="1">
      <c r="A186" s="14"/>
      <c r="B186" s="245"/>
      <c r="C186" s="246"/>
      <c r="D186" s="236" t="s">
        <v>170</v>
      </c>
      <c r="E186" s="247" t="s">
        <v>1</v>
      </c>
      <c r="F186" s="248" t="s">
        <v>177</v>
      </c>
      <c r="G186" s="246"/>
      <c r="H186" s="249">
        <v>7.4299999999999997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170</v>
      </c>
      <c r="AU186" s="255" t="s">
        <v>87</v>
      </c>
      <c r="AV186" s="14" t="s">
        <v>87</v>
      </c>
      <c r="AW186" s="14" t="s">
        <v>33</v>
      </c>
      <c r="AX186" s="14" t="s">
        <v>78</v>
      </c>
      <c r="AY186" s="255" t="s">
        <v>162</v>
      </c>
    </row>
    <row r="187" s="14" customFormat="1">
      <c r="A187" s="14"/>
      <c r="B187" s="245"/>
      <c r="C187" s="246"/>
      <c r="D187" s="236" t="s">
        <v>170</v>
      </c>
      <c r="E187" s="247" t="s">
        <v>1</v>
      </c>
      <c r="F187" s="248" t="s">
        <v>178</v>
      </c>
      <c r="G187" s="246"/>
      <c r="H187" s="249">
        <v>17.571999999999999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170</v>
      </c>
      <c r="AU187" s="255" t="s">
        <v>87</v>
      </c>
      <c r="AV187" s="14" t="s">
        <v>87</v>
      </c>
      <c r="AW187" s="14" t="s">
        <v>33</v>
      </c>
      <c r="AX187" s="14" t="s">
        <v>78</v>
      </c>
      <c r="AY187" s="255" t="s">
        <v>162</v>
      </c>
    </row>
    <row r="188" s="14" customFormat="1">
      <c r="A188" s="14"/>
      <c r="B188" s="245"/>
      <c r="C188" s="246"/>
      <c r="D188" s="236" t="s">
        <v>170</v>
      </c>
      <c r="E188" s="247" t="s">
        <v>1</v>
      </c>
      <c r="F188" s="248" t="s">
        <v>179</v>
      </c>
      <c r="G188" s="246"/>
      <c r="H188" s="249">
        <v>86.727000000000004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170</v>
      </c>
      <c r="AU188" s="255" t="s">
        <v>87</v>
      </c>
      <c r="AV188" s="14" t="s">
        <v>87</v>
      </c>
      <c r="AW188" s="14" t="s">
        <v>33</v>
      </c>
      <c r="AX188" s="14" t="s">
        <v>78</v>
      </c>
      <c r="AY188" s="255" t="s">
        <v>162</v>
      </c>
    </row>
    <row r="189" s="15" customFormat="1">
      <c r="A189" s="15"/>
      <c r="B189" s="256"/>
      <c r="C189" s="257"/>
      <c r="D189" s="236" t="s">
        <v>170</v>
      </c>
      <c r="E189" s="258" t="s">
        <v>1</v>
      </c>
      <c r="F189" s="259" t="s">
        <v>180</v>
      </c>
      <c r="G189" s="257"/>
      <c r="H189" s="260">
        <v>146.03100000000001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170</v>
      </c>
      <c r="AU189" s="266" t="s">
        <v>87</v>
      </c>
      <c r="AV189" s="15" t="s">
        <v>168</v>
      </c>
      <c r="AW189" s="15" t="s">
        <v>33</v>
      </c>
      <c r="AX189" s="15" t="s">
        <v>34</v>
      </c>
      <c r="AY189" s="266" t="s">
        <v>162</v>
      </c>
    </row>
    <row r="190" s="2" customFormat="1" ht="24.15" customHeight="1">
      <c r="A190" s="39"/>
      <c r="B190" s="40"/>
      <c r="C190" s="220" t="s">
        <v>241</v>
      </c>
      <c r="D190" s="220" t="s">
        <v>164</v>
      </c>
      <c r="E190" s="221" t="s">
        <v>242</v>
      </c>
      <c r="F190" s="222" t="s">
        <v>243</v>
      </c>
      <c r="G190" s="223" t="s">
        <v>167</v>
      </c>
      <c r="H190" s="224">
        <v>232.75700000000001</v>
      </c>
      <c r="I190" s="225"/>
      <c r="J190" s="226">
        <f>ROUND(I190*H190,1)</f>
        <v>0</v>
      </c>
      <c r="K190" s="227"/>
      <c r="L190" s="45"/>
      <c r="M190" s="228" t="s">
        <v>1</v>
      </c>
      <c r="N190" s="229" t="s">
        <v>43</v>
      </c>
      <c r="O190" s="92"/>
      <c r="P190" s="230">
        <f>O190*H190</f>
        <v>0</v>
      </c>
      <c r="Q190" s="230">
        <v>0.19700000000000001</v>
      </c>
      <c r="R190" s="230">
        <f>Q190*H190</f>
        <v>45.853129000000003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168</v>
      </c>
      <c r="AT190" s="232" t="s">
        <v>164</v>
      </c>
      <c r="AU190" s="232" t="s">
        <v>87</v>
      </c>
      <c r="AY190" s="18" t="s">
        <v>162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34</v>
      </c>
      <c r="BK190" s="233">
        <f>ROUND(I190*H190,1)</f>
        <v>0</v>
      </c>
      <c r="BL190" s="18" t="s">
        <v>168</v>
      </c>
      <c r="BM190" s="232" t="s">
        <v>244</v>
      </c>
    </row>
    <row r="191" s="13" customFormat="1">
      <c r="A191" s="13"/>
      <c r="B191" s="234"/>
      <c r="C191" s="235"/>
      <c r="D191" s="236" t="s">
        <v>170</v>
      </c>
      <c r="E191" s="237" t="s">
        <v>1</v>
      </c>
      <c r="F191" s="238" t="s">
        <v>171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170</v>
      </c>
      <c r="AU191" s="244" t="s">
        <v>87</v>
      </c>
      <c r="AV191" s="13" t="s">
        <v>34</v>
      </c>
      <c r="AW191" s="13" t="s">
        <v>33</v>
      </c>
      <c r="AX191" s="13" t="s">
        <v>78</v>
      </c>
      <c r="AY191" s="244" t="s">
        <v>162</v>
      </c>
    </row>
    <row r="192" s="14" customFormat="1">
      <c r="A192" s="14"/>
      <c r="B192" s="245"/>
      <c r="C192" s="246"/>
      <c r="D192" s="236" t="s">
        <v>170</v>
      </c>
      <c r="E192" s="247" t="s">
        <v>1</v>
      </c>
      <c r="F192" s="248" t="s">
        <v>172</v>
      </c>
      <c r="G192" s="246"/>
      <c r="H192" s="249">
        <v>34.302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170</v>
      </c>
      <c r="AU192" s="255" t="s">
        <v>87</v>
      </c>
      <c r="AV192" s="14" t="s">
        <v>87</v>
      </c>
      <c r="AW192" s="14" t="s">
        <v>33</v>
      </c>
      <c r="AX192" s="14" t="s">
        <v>78</v>
      </c>
      <c r="AY192" s="255" t="s">
        <v>162</v>
      </c>
    </row>
    <row r="193" s="13" customFormat="1">
      <c r="A193" s="13"/>
      <c r="B193" s="234"/>
      <c r="C193" s="235"/>
      <c r="D193" s="236" t="s">
        <v>170</v>
      </c>
      <c r="E193" s="237" t="s">
        <v>1</v>
      </c>
      <c r="F193" s="238" t="s">
        <v>240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170</v>
      </c>
      <c r="AU193" s="244" t="s">
        <v>87</v>
      </c>
      <c r="AV193" s="13" t="s">
        <v>34</v>
      </c>
      <c r="AW193" s="13" t="s">
        <v>33</v>
      </c>
      <c r="AX193" s="13" t="s">
        <v>78</v>
      </c>
      <c r="AY193" s="244" t="s">
        <v>162</v>
      </c>
    </row>
    <row r="194" s="14" customFormat="1">
      <c r="A194" s="14"/>
      <c r="B194" s="245"/>
      <c r="C194" s="246"/>
      <c r="D194" s="236" t="s">
        <v>170</v>
      </c>
      <c r="E194" s="247" t="s">
        <v>1</v>
      </c>
      <c r="F194" s="248" t="s">
        <v>177</v>
      </c>
      <c r="G194" s="246"/>
      <c r="H194" s="249">
        <v>7.4299999999999997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170</v>
      </c>
      <c r="AU194" s="255" t="s">
        <v>87</v>
      </c>
      <c r="AV194" s="14" t="s">
        <v>87</v>
      </c>
      <c r="AW194" s="14" t="s">
        <v>33</v>
      </c>
      <c r="AX194" s="14" t="s">
        <v>78</v>
      </c>
      <c r="AY194" s="255" t="s">
        <v>162</v>
      </c>
    </row>
    <row r="195" s="14" customFormat="1">
      <c r="A195" s="14"/>
      <c r="B195" s="245"/>
      <c r="C195" s="246"/>
      <c r="D195" s="236" t="s">
        <v>170</v>
      </c>
      <c r="E195" s="247" t="s">
        <v>1</v>
      </c>
      <c r="F195" s="248" t="s">
        <v>178</v>
      </c>
      <c r="G195" s="246"/>
      <c r="H195" s="249">
        <v>17.571999999999999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170</v>
      </c>
      <c r="AU195" s="255" t="s">
        <v>87</v>
      </c>
      <c r="AV195" s="14" t="s">
        <v>87</v>
      </c>
      <c r="AW195" s="14" t="s">
        <v>33</v>
      </c>
      <c r="AX195" s="14" t="s">
        <v>78</v>
      </c>
      <c r="AY195" s="255" t="s">
        <v>162</v>
      </c>
    </row>
    <row r="196" s="14" customFormat="1">
      <c r="A196" s="14"/>
      <c r="B196" s="245"/>
      <c r="C196" s="246"/>
      <c r="D196" s="236" t="s">
        <v>170</v>
      </c>
      <c r="E196" s="247" t="s">
        <v>1</v>
      </c>
      <c r="F196" s="248" t="s">
        <v>245</v>
      </c>
      <c r="G196" s="246"/>
      <c r="H196" s="249">
        <v>173.453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170</v>
      </c>
      <c r="AU196" s="255" t="s">
        <v>87</v>
      </c>
      <c r="AV196" s="14" t="s">
        <v>87</v>
      </c>
      <c r="AW196" s="14" t="s">
        <v>33</v>
      </c>
      <c r="AX196" s="14" t="s">
        <v>78</v>
      </c>
      <c r="AY196" s="255" t="s">
        <v>162</v>
      </c>
    </row>
    <row r="197" s="15" customFormat="1">
      <c r="A197" s="15"/>
      <c r="B197" s="256"/>
      <c r="C197" s="257"/>
      <c r="D197" s="236" t="s">
        <v>170</v>
      </c>
      <c r="E197" s="258" t="s">
        <v>1</v>
      </c>
      <c r="F197" s="259" t="s">
        <v>180</v>
      </c>
      <c r="G197" s="257"/>
      <c r="H197" s="260">
        <v>232.75700000000001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170</v>
      </c>
      <c r="AU197" s="266" t="s">
        <v>87</v>
      </c>
      <c r="AV197" s="15" t="s">
        <v>168</v>
      </c>
      <c r="AW197" s="15" t="s">
        <v>33</v>
      </c>
      <c r="AX197" s="15" t="s">
        <v>34</v>
      </c>
      <c r="AY197" s="266" t="s">
        <v>162</v>
      </c>
    </row>
    <row r="198" s="2" customFormat="1" ht="24.15" customHeight="1">
      <c r="A198" s="39"/>
      <c r="B198" s="40"/>
      <c r="C198" s="220" t="s">
        <v>8</v>
      </c>
      <c r="D198" s="220" t="s">
        <v>164</v>
      </c>
      <c r="E198" s="221" t="s">
        <v>246</v>
      </c>
      <c r="F198" s="222" t="s">
        <v>247</v>
      </c>
      <c r="G198" s="223" t="s">
        <v>167</v>
      </c>
      <c r="H198" s="224">
        <v>25.001999999999999</v>
      </c>
      <c r="I198" s="225"/>
      <c r="J198" s="226">
        <f>ROUND(I198*H198,1)</f>
        <v>0</v>
      </c>
      <c r="K198" s="227"/>
      <c r="L198" s="45"/>
      <c r="M198" s="228" t="s">
        <v>1</v>
      </c>
      <c r="N198" s="229" t="s">
        <v>43</v>
      </c>
      <c r="O198" s="92"/>
      <c r="P198" s="230">
        <f>O198*H198</f>
        <v>0</v>
      </c>
      <c r="Q198" s="230">
        <v>0.084250000000000005</v>
      </c>
      <c r="R198" s="230">
        <f>Q198*H198</f>
        <v>2.1064185000000002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168</v>
      </c>
      <c r="AT198" s="232" t="s">
        <v>164</v>
      </c>
      <c r="AU198" s="232" t="s">
        <v>87</v>
      </c>
      <c r="AY198" s="18" t="s">
        <v>162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34</v>
      </c>
      <c r="BK198" s="233">
        <f>ROUND(I198*H198,1)</f>
        <v>0</v>
      </c>
      <c r="BL198" s="18" t="s">
        <v>168</v>
      </c>
      <c r="BM198" s="232" t="s">
        <v>248</v>
      </c>
    </row>
    <row r="199" s="13" customFormat="1">
      <c r="A199" s="13"/>
      <c r="B199" s="234"/>
      <c r="C199" s="235"/>
      <c r="D199" s="236" t="s">
        <v>170</v>
      </c>
      <c r="E199" s="237" t="s">
        <v>1</v>
      </c>
      <c r="F199" s="238" t="s">
        <v>176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170</v>
      </c>
      <c r="AU199" s="244" t="s">
        <v>87</v>
      </c>
      <c r="AV199" s="13" t="s">
        <v>34</v>
      </c>
      <c r="AW199" s="13" t="s">
        <v>33</v>
      </c>
      <c r="AX199" s="13" t="s">
        <v>78</v>
      </c>
      <c r="AY199" s="244" t="s">
        <v>162</v>
      </c>
    </row>
    <row r="200" s="14" customFormat="1">
      <c r="A200" s="14"/>
      <c r="B200" s="245"/>
      <c r="C200" s="246"/>
      <c r="D200" s="236" t="s">
        <v>170</v>
      </c>
      <c r="E200" s="247" t="s">
        <v>1</v>
      </c>
      <c r="F200" s="248" t="s">
        <v>177</v>
      </c>
      <c r="G200" s="246"/>
      <c r="H200" s="249">
        <v>7.4299999999999997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170</v>
      </c>
      <c r="AU200" s="255" t="s">
        <v>87</v>
      </c>
      <c r="AV200" s="14" t="s">
        <v>87</v>
      </c>
      <c r="AW200" s="14" t="s">
        <v>33</v>
      </c>
      <c r="AX200" s="14" t="s">
        <v>78</v>
      </c>
      <c r="AY200" s="255" t="s">
        <v>162</v>
      </c>
    </row>
    <row r="201" s="14" customFormat="1">
      <c r="A201" s="14"/>
      <c r="B201" s="245"/>
      <c r="C201" s="246"/>
      <c r="D201" s="236" t="s">
        <v>170</v>
      </c>
      <c r="E201" s="247" t="s">
        <v>1</v>
      </c>
      <c r="F201" s="248" t="s">
        <v>178</v>
      </c>
      <c r="G201" s="246"/>
      <c r="H201" s="249">
        <v>17.571999999999999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170</v>
      </c>
      <c r="AU201" s="255" t="s">
        <v>87</v>
      </c>
      <c r="AV201" s="14" t="s">
        <v>87</v>
      </c>
      <c r="AW201" s="14" t="s">
        <v>33</v>
      </c>
      <c r="AX201" s="14" t="s">
        <v>78</v>
      </c>
      <c r="AY201" s="255" t="s">
        <v>162</v>
      </c>
    </row>
    <row r="202" s="15" customFormat="1">
      <c r="A202" s="15"/>
      <c r="B202" s="256"/>
      <c r="C202" s="257"/>
      <c r="D202" s="236" t="s">
        <v>170</v>
      </c>
      <c r="E202" s="258" t="s">
        <v>1</v>
      </c>
      <c r="F202" s="259" t="s">
        <v>180</v>
      </c>
      <c r="G202" s="257"/>
      <c r="H202" s="260">
        <v>25.001999999999999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170</v>
      </c>
      <c r="AU202" s="266" t="s">
        <v>87</v>
      </c>
      <c r="AV202" s="15" t="s">
        <v>168</v>
      </c>
      <c r="AW202" s="15" t="s">
        <v>33</v>
      </c>
      <c r="AX202" s="15" t="s">
        <v>34</v>
      </c>
      <c r="AY202" s="266" t="s">
        <v>162</v>
      </c>
    </row>
    <row r="203" s="2" customFormat="1" ht="24.15" customHeight="1">
      <c r="A203" s="39"/>
      <c r="B203" s="40"/>
      <c r="C203" s="267" t="s">
        <v>249</v>
      </c>
      <c r="D203" s="267" t="s">
        <v>250</v>
      </c>
      <c r="E203" s="268" t="s">
        <v>251</v>
      </c>
      <c r="F203" s="269" t="s">
        <v>252</v>
      </c>
      <c r="G203" s="270" t="s">
        <v>167</v>
      </c>
      <c r="H203" s="271">
        <v>27.501999999999999</v>
      </c>
      <c r="I203" s="272"/>
      <c r="J203" s="273">
        <f>ROUND(I203*H203,1)</f>
        <v>0</v>
      </c>
      <c r="K203" s="274"/>
      <c r="L203" s="275"/>
      <c r="M203" s="276" t="s">
        <v>1</v>
      </c>
      <c r="N203" s="277" t="s">
        <v>43</v>
      </c>
      <c r="O203" s="92"/>
      <c r="P203" s="230">
        <f>O203*H203</f>
        <v>0</v>
      </c>
      <c r="Q203" s="230">
        <v>0.113</v>
      </c>
      <c r="R203" s="230">
        <f>Q203*H203</f>
        <v>3.107726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210</v>
      </c>
      <c r="AT203" s="232" t="s">
        <v>250</v>
      </c>
      <c r="AU203" s="232" t="s">
        <v>87</v>
      </c>
      <c r="AY203" s="18" t="s">
        <v>162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34</v>
      </c>
      <c r="BK203" s="233">
        <f>ROUND(I203*H203,1)</f>
        <v>0</v>
      </c>
      <c r="BL203" s="18" t="s">
        <v>168</v>
      </c>
      <c r="BM203" s="232" t="s">
        <v>253</v>
      </c>
    </row>
    <row r="204" s="14" customFormat="1">
      <c r="A204" s="14"/>
      <c r="B204" s="245"/>
      <c r="C204" s="246"/>
      <c r="D204" s="236" t="s">
        <v>170</v>
      </c>
      <c r="E204" s="246"/>
      <c r="F204" s="248" t="s">
        <v>254</v>
      </c>
      <c r="G204" s="246"/>
      <c r="H204" s="249">
        <v>27.501999999999999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170</v>
      </c>
      <c r="AU204" s="255" t="s">
        <v>87</v>
      </c>
      <c r="AV204" s="14" t="s">
        <v>87</v>
      </c>
      <c r="AW204" s="14" t="s">
        <v>4</v>
      </c>
      <c r="AX204" s="14" t="s">
        <v>34</v>
      </c>
      <c r="AY204" s="255" t="s">
        <v>162</v>
      </c>
    </row>
    <row r="205" s="2" customFormat="1" ht="24.15" customHeight="1">
      <c r="A205" s="39"/>
      <c r="B205" s="40"/>
      <c r="C205" s="220" t="s">
        <v>255</v>
      </c>
      <c r="D205" s="220" t="s">
        <v>164</v>
      </c>
      <c r="E205" s="221" t="s">
        <v>256</v>
      </c>
      <c r="F205" s="222" t="s">
        <v>257</v>
      </c>
      <c r="G205" s="223" t="s">
        <v>167</v>
      </c>
      <c r="H205" s="224">
        <v>86.727000000000004</v>
      </c>
      <c r="I205" s="225"/>
      <c r="J205" s="226">
        <f>ROUND(I205*H205,1)</f>
        <v>0</v>
      </c>
      <c r="K205" s="227"/>
      <c r="L205" s="45"/>
      <c r="M205" s="228" t="s">
        <v>1</v>
      </c>
      <c r="N205" s="229" t="s">
        <v>43</v>
      </c>
      <c r="O205" s="92"/>
      <c r="P205" s="230">
        <f>O205*H205</f>
        <v>0</v>
      </c>
      <c r="Q205" s="230">
        <v>0.085650000000000004</v>
      </c>
      <c r="R205" s="230">
        <f>Q205*H205</f>
        <v>7.4281675500000004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168</v>
      </c>
      <c r="AT205" s="232" t="s">
        <v>164</v>
      </c>
      <c r="AU205" s="232" t="s">
        <v>87</v>
      </c>
      <c r="AY205" s="18" t="s">
        <v>162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34</v>
      </c>
      <c r="BK205" s="233">
        <f>ROUND(I205*H205,1)</f>
        <v>0</v>
      </c>
      <c r="BL205" s="18" t="s">
        <v>168</v>
      </c>
      <c r="BM205" s="232" t="s">
        <v>258</v>
      </c>
    </row>
    <row r="206" s="13" customFormat="1">
      <c r="A206" s="13"/>
      <c r="B206" s="234"/>
      <c r="C206" s="235"/>
      <c r="D206" s="236" t="s">
        <v>170</v>
      </c>
      <c r="E206" s="237" t="s">
        <v>1</v>
      </c>
      <c r="F206" s="238" t="s">
        <v>176</v>
      </c>
      <c r="G206" s="235"/>
      <c r="H206" s="237" t="s">
        <v>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170</v>
      </c>
      <c r="AU206" s="244" t="s">
        <v>87</v>
      </c>
      <c r="AV206" s="13" t="s">
        <v>34</v>
      </c>
      <c r="AW206" s="13" t="s">
        <v>33</v>
      </c>
      <c r="AX206" s="13" t="s">
        <v>78</v>
      </c>
      <c r="AY206" s="244" t="s">
        <v>162</v>
      </c>
    </row>
    <row r="207" s="14" customFormat="1">
      <c r="A207" s="14"/>
      <c r="B207" s="245"/>
      <c r="C207" s="246"/>
      <c r="D207" s="236" t="s">
        <v>170</v>
      </c>
      <c r="E207" s="247" t="s">
        <v>1</v>
      </c>
      <c r="F207" s="248" t="s">
        <v>179</v>
      </c>
      <c r="G207" s="246"/>
      <c r="H207" s="249">
        <v>86.727000000000004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170</v>
      </c>
      <c r="AU207" s="255" t="s">
        <v>87</v>
      </c>
      <c r="AV207" s="14" t="s">
        <v>87</v>
      </c>
      <c r="AW207" s="14" t="s">
        <v>33</v>
      </c>
      <c r="AX207" s="14" t="s">
        <v>34</v>
      </c>
      <c r="AY207" s="255" t="s">
        <v>162</v>
      </c>
    </row>
    <row r="208" s="2" customFormat="1" ht="16.5" customHeight="1">
      <c r="A208" s="39"/>
      <c r="B208" s="40"/>
      <c r="C208" s="267" t="s">
        <v>259</v>
      </c>
      <c r="D208" s="267" t="s">
        <v>250</v>
      </c>
      <c r="E208" s="268" t="s">
        <v>260</v>
      </c>
      <c r="F208" s="269" t="s">
        <v>261</v>
      </c>
      <c r="G208" s="270" t="s">
        <v>167</v>
      </c>
      <c r="H208" s="271">
        <v>95.400000000000006</v>
      </c>
      <c r="I208" s="272"/>
      <c r="J208" s="273">
        <f>ROUND(I208*H208,1)</f>
        <v>0</v>
      </c>
      <c r="K208" s="274"/>
      <c r="L208" s="275"/>
      <c r="M208" s="276" t="s">
        <v>1</v>
      </c>
      <c r="N208" s="277" t="s">
        <v>43</v>
      </c>
      <c r="O208" s="92"/>
      <c r="P208" s="230">
        <f>O208*H208</f>
        <v>0</v>
      </c>
      <c r="Q208" s="230">
        <v>0.152</v>
      </c>
      <c r="R208" s="230">
        <f>Q208*H208</f>
        <v>14.5008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210</v>
      </c>
      <c r="AT208" s="232" t="s">
        <v>250</v>
      </c>
      <c r="AU208" s="232" t="s">
        <v>87</v>
      </c>
      <c r="AY208" s="18" t="s">
        <v>162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34</v>
      </c>
      <c r="BK208" s="233">
        <f>ROUND(I208*H208,1)</f>
        <v>0</v>
      </c>
      <c r="BL208" s="18" t="s">
        <v>168</v>
      </c>
      <c r="BM208" s="232" t="s">
        <v>262</v>
      </c>
    </row>
    <row r="209" s="14" customFormat="1">
      <c r="A209" s="14"/>
      <c r="B209" s="245"/>
      <c r="C209" s="246"/>
      <c r="D209" s="236" t="s">
        <v>170</v>
      </c>
      <c r="E209" s="246"/>
      <c r="F209" s="248" t="s">
        <v>263</v>
      </c>
      <c r="G209" s="246"/>
      <c r="H209" s="249">
        <v>95.400000000000006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170</v>
      </c>
      <c r="AU209" s="255" t="s">
        <v>87</v>
      </c>
      <c r="AV209" s="14" t="s">
        <v>87</v>
      </c>
      <c r="AW209" s="14" t="s">
        <v>4</v>
      </c>
      <c r="AX209" s="14" t="s">
        <v>34</v>
      </c>
      <c r="AY209" s="255" t="s">
        <v>162</v>
      </c>
    </row>
    <row r="210" s="12" customFormat="1" ht="22.8" customHeight="1">
      <c r="A210" s="12"/>
      <c r="B210" s="204"/>
      <c r="C210" s="205"/>
      <c r="D210" s="206" t="s">
        <v>77</v>
      </c>
      <c r="E210" s="218" t="s">
        <v>201</v>
      </c>
      <c r="F210" s="218" t="s">
        <v>264</v>
      </c>
      <c r="G210" s="205"/>
      <c r="H210" s="205"/>
      <c r="I210" s="208"/>
      <c r="J210" s="219">
        <f>BK210</f>
        <v>0</v>
      </c>
      <c r="K210" s="205"/>
      <c r="L210" s="210"/>
      <c r="M210" s="211"/>
      <c r="N210" s="212"/>
      <c r="O210" s="212"/>
      <c r="P210" s="213">
        <f>SUM(P211:P521)</f>
        <v>0</v>
      </c>
      <c r="Q210" s="212"/>
      <c r="R210" s="213">
        <f>SUM(R211:R521)</f>
        <v>75.956082521360003</v>
      </c>
      <c r="S210" s="212"/>
      <c r="T210" s="214">
        <f>SUM(T211:T521)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5" t="s">
        <v>34</v>
      </c>
      <c r="AT210" s="216" t="s">
        <v>77</v>
      </c>
      <c r="AU210" s="216" t="s">
        <v>34</v>
      </c>
      <c r="AY210" s="215" t="s">
        <v>162</v>
      </c>
      <c r="BK210" s="217">
        <f>SUM(BK211:BK521)</f>
        <v>0</v>
      </c>
    </row>
    <row r="211" s="2" customFormat="1" ht="24.15" customHeight="1">
      <c r="A211" s="39"/>
      <c r="B211" s="40"/>
      <c r="C211" s="220" t="s">
        <v>265</v>
      </c>
      <c r="D211" s="220" t="s">
        <v>164</v>
      </c>
      <c r="E211" s="221" t="s">
        <v>266</v>
      </c>
      <c r="F211" s="222" t="s">
        <v>267</v>
      </c>
      <c r="G211" s="223" t="s">
        <v>167</v>
      </c>
      <c r="H211" s="224">
        <v>5.3099999999999996</v>
      </c>
      <c r="I211" s="225"/>
      <c r="J211" s="226">
        <f>ROUND(I211*H211,1)</f>
        <v>0</v>
      </c>
      <c r="K211" s="227"/>
      <c r="L211" s="45"/>
      <c r="M211" s="228" t="s">
        <v>1</v>
      </c>
      <c r="N211" s="229" t="s">
        <v>43</v>
      </c>
      <c r="O211" s="92"/>
      <c r="P211" s="230">
        <f>O211*H211</f>
        <v>0</v>
      </c>
      <c r="Q211" s="230">
        <v>0.0043839999999999999</v>
      </c>
      <c r="R211" s="230">
        <f>Q211*H211</f>
        <v>0.023279039999999997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168</v>
      </c>
      <c r="AT211" s="232" t="s">
        <v>164</v>
      </c>
      <c r="AU211" s="232" t="s">
        <v>87</v>
      </c>
      <c r="AY211" s="18" t="s">
        <v>162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34</v>
      </c>
      <c r="BK211" s="233">
        <f>ROUND(I211*H211,1)</f>
        <v>0</v>
      </c>
      <c r="BL211" s="18" t="s">
        <v>168</v>
      </c>
      <c r="BM211" s="232" t="s">
        <v>268</v>
      </c>
    </row>
    <row r="212" s="13" customFormat="1">
      <c r="A212" s="13"/>
      <c r="B212" s="234"/>
      <c r="C212" s="235"/>
      <c r="D212" s="236" t="s">
        <v>170</v>
      </c>
      <c r="E212" s="237" t="s">
        <v>1</v>
      </c>
      <c r="F212" s="238" t="s">
        <v>269</v>
      </c>
      <c r="G212" s="235"/>
      <c r="H212" s="237" t="s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170</v>
      </c>
      <c r="AU212" s="244" t="s">
        <v>87</v>
      </c>
      <c r="AV212" s="13" t="s">
        <v>34</v>
      </c>
      <c r="AW212" s="13" t="s">
        <v>33</v>
      </c>
      <c r="AX212" s="13" t="s">
        <v>78</v>
      </c>
      <c r="AY212" s="244" t="s">
        <v>162</v>
      </c>
    </row>
    <row r="213" s="14" customFormat="1">
      <c r="A213" s="14"/>
      <c r="B213" s="245"/>
      <c r="C213" s="246"/>
      <c r="D213" s="236" t="s">
        <v>170</v>
      </c>
      <c r="E213" s="247" t="s">
        <v>1</v>
      </c>
      <c r="F213" s="248" t="s">
        <v>233</v>
      </c>
      <c r="G213" s="246"/>
      <c r="H213" s="249">
        <v>0.81000000000000005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170</v>
      </c>
      <c r="AU213" s="255" t="s">
        <v>87</v>
      </c>
      <c r="AV213" s="14" t="s">
        <v>87</v>
      </c>
      <c r="AW213" s="14" t="s">
        <v>33</v>
      </c>
      <c r="AX213" s="14" t="s">
        <v>78</v>
      </c>
      <c r="AY213" s="255" t="s">
        <v>162</v>
      </c>
    </row>
    <row r="214" s="14" customFormat="1">
      <c r="A214" s="14"/>
      <c r="B214" s="245"/>
      <c r="C214" s="246"/>
      <c r="D214" s="236" t="s">
        <v>170</v>
      </c>
      <c r="E214" s="247" t="s">
        <v>1</v>
      </c>
      <c r="F214" s="248" t="s">
        <v>234</v>
      </c>
      <c r="G214" s="246"/>
      <c r="H214" s="249">
        <v>4.5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170</v>
      </c>
      <c r="AU214" s="255" t="s">
        <v>87</v>
      </c>
      <c r="AV214" s="14" t="s">
        <v>87</v>
      </c>
      <c r="AW214" s="14" t="s">
        <v>33</v>
      </c>
      <c r="AX214" s="14" t="s">
        <v>78</v>
      </c>
      <c r="AY214" s="255" t="s">
        <v>162</v>
      </c>
    </row>
    <row r="215" s="15" customFormat="1">
      <c r="A215" s="15"/>
      <c r="B215" s="256"/>
      <c r="C215" s="257"/>
      <c r="D215" s="236" t="s">
        <v>170</v>
      </c>
      <c r="E215" s="258" t="s">
        <v>1</v>
      </c>
      <c r="F215" s="259" t="s">
        <v>180</v>
      </c>
      <c r="G215" s="257"/>
      <c r="H215" s="260">
        <v>5.3099999999999996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6" t="s">
        <v>170</v>
      </c>
      <c r="AU215" s="266" t="s">
        <v>87</v>
      </c>
      <c r="AV215" s="15" t="s">
        <v>168</v>
      </c>
      <c r="AW215" s="15" t="s">
        <v>33</v>
      </c>
      <c r="AX215" s="15" t="s">
        <v>34</v>
      </c>
      <c r="AY215" s="266" t="s">
        <v>162</v>
      </c>
    </row>
    <row r="216" s="2" customFormat="1" ht="24.15" customHeight="1">
      <c r="A216" s="39"/>
      <c r="B216" s="40"/>
      <c r="C216" s="220" t="s">
        <v>270</v>
      </c>
      <c r="D216" s="220" t="s">
        <v>164</v>
      </c>
      <c r="E216" s="221" t="s">
        <v>271</v>
      </c>
      <c r="F216" s="222" t="s">
        <v>272</v>
      </c>
      <c r="G216" s="223" t="s">
        <v>167</v>
      </c>
      <c r="H216" s="224">
        <v>5.3099999999999996</v>
      </c>
      <c r="I216" s="225"/>
      <c r="J216" s="226">
        <f>ROUND(I216*H216,1)</f>
        <v>0</v>
      </c>
      <c r="K216" s="227"/>
      <c r="L216" s="45"/>
      <c r="M216" s="228" t="s">
        <v>1</v>
      </c>
      <c r="N216" s="229" t="s">
        <v>43</v>
      </c>
      <c r="O216" s="92"/>
      <c r="P216" s="230">
        <f>O216*H216</f>
        <v>0</v>
      </c>
      <c r="Q216" s="230">
        <v>0.015400000000000001</v>
      </c>
      <c r="R216" s="230">
        <f>Q216*H216</f>
        <v>0.081773999999999999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168</v>
      </c>
      <c r="AT216" s="232" t="s">
        <v>164</v>
      </c>
      <c r="AU216" s="232" t="s">
        <v>87</v>
      </c>
      <c r="AY216" s="18" t="s">
        <v>162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34</v>
      </c>
      <c r="BK216" s="233">
        <f>ROUND(I216*H216,1)</f>
        <v>0</v>
      </c>
      <c r="BL216" s="18" t="s">
        <v>168</v>
      </c>
      <c r="BM216" s="232" t="s">
        <v>273</v>
      </c>
    </row>
    <row r="217" s="2" customFormat="1" ht="24.15" customHeight="1">
      <c r="A217" s="39"/>
      <c r="B217" s="40"/>
      <c r="C217" s="220" t="s">
        <v>7</v>
      </c>
      <c r="D217" s="220" t="s">
        <v>164</v>
      </c>
      <c r="E217" s="221" t="s">
        <v>274</v>
      </c>
      <c r="F217" s="222" t="s">
        <v>275</v>
      </c>
      <c r="G217" s="223" t="s">
        <v>167</v>
      </c>
      <c r="H217" s="224">
        <v>206.11699999999999</v>
      </c>
      <c r="I217" s="225"/>
      <c r="J217" s="226">
        <f>ROUND(I217*H217,1)</f>
        <v>0</v>
      </c>
      <c r="K217" s="227"/>
      <c r="L217" s="45"/>
      <c r="M217" s="228" t="s">
        <v>1</v>
      </c>
      <c r="N217" s="229" t="s">
        <v>43</v>
      </c>
      <c r="O217" s="92"/>
      <c r="P217" s="230">
        <f>O217*H217</f>
        <v>0</v>
      </c>
      <c r="Q217" s="230">
        <v>0.033579999999999999</v>
      </c>
      <c r="R217" s="230">
        <f>Q217*H217</f>
        <v>6.9214088599999997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168</v>
      </c>
      <c r="AT217" s="232" t="s">
        <v>164</v>
      </c>
      <c r="AU217" s="232" t="s">
        <v>87</v>
      </c>
      <c r="AY217" s="18" t="s">
        <v>162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34</v>
      </c>
      <c r="BK217" s="233">
        <f>ROUND(I217*H217,1)</f>
        <v>0</v>
      </c>
      <c r="BL217" s="18" t="s">
        <v>168</v>
      </c>
      <c r="BM217" s="232" t="s">
        <v>276</v>
      </c>
    </row>
    <row r="218" s="13" customFormat="1">
      <c r="A218" s="13"/>
      <c r="B218" s="234"/>
      <c r="C218" s="235"/>
      <c r="D218" s="236" t="s">
        <v>170</v>
      </c>
      <c r="E218" s="237" t="s">
        <v>1</v>
      </c>
      <c r="F218" s="238" t="s">
        <v>277</v>
      </c>
      <c r="G218" s="235"/>
      <c r="H218" s="237" t="s">
        <v>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170</v>
      </c>
      <c r="AU218" s="244" t="s">
        <v>87</v>
      </c>
      <c r="AV218" s="13" t="s">
        <v>34</v>
      </c>
      <c r="AW218" s="13" t="s">
        <v>33</v>
      </c>
      <c r="AX218" s="13" t="s">
        <v>78</v>
      </c>
      <c r="AY218" s="244" t="s">
        <v>162</v>
      </c>
    </row>
    <row r="219" s="14" customFormat="1">
      <c r="A219" s="14"/>
      <c r="B219" s="245"/>
      <c r="C219" s="246"/>
      <c r="D219" s="236" t="s">
        <v>170</v>
      </c>
      <c r="E219" s="247" t="s">
        <v>1</v>
      </c>
      <c r="F219" s="248" t="s">
        <v>278</v>
      </c>
      <c r="G219" s="246"/>
      <c r="H219" s="249">
        <v>7.3330000000000002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170</v>
      </c>
      <c r="AU219" s="255" t="s">
        <v>87</v>
      </c>
      <c r="AV219" s="14" t="s">
        <v>87</v>
      </c>
      <c r="AW219" s="14" t="s">
        <v>33</v>
      </c>
      <c r="AX219" s="14" t="s">
        <v>78</v>
      </c>
      <c r="AY219" s="255" t="s">
        <v>162</v>
      </c>
    </row>
    <row r="220" s="14" customFormat="1">
      <c r="A220" s="14"/>
      <c r="B220" s="245"/>
      <c r="C220" s="246"/>
      <c r="D220" s="236" t="s">
        <v>170</v>
      </c>
      <c r="E220" s="247" t="s">
        <v>1</v>
      </c>
      <c r="F220" s="248" t="s">
        <v>279</v>
      </c>
      <c r="G220" s="246"/>
      <c r="H220" s="249">
        <v>166.67500000000001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170</v>
      </c>
      <c r="AU220" s="255" t="s">
        <v>87</v>
      </c>
      <c r="AV220" s="14" t="s">
        <v>87</v>
      </c>
      <c r="AW220" s="14" t="s">
        <v>33</v>
      </c>
      <c r="AX220" s="14" t="s">
        <v>78</v>
      </c>
      <c r="AY220" s="255" t="s">
        <v>162</v>
      </c>
    </row>
    <row r="221" s="14" customFormat="1">
      <c r="A221" s="14"/>
      <c r="B221" s="245"/>
      <c r="C221" s="246"/>
      <c r="D221" s="236" t="s">
        <v>170</v>
      </c>
      <c r="E221" s="247" t="s">
        <v>1</v>
      </c>
      <c r="F221" s="248" t="s">
        <v>280</v>
      </c>
      <c r="G221" s="246"/>
      <c r="H221" s="249">
        <v>2.7999999999999998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170</v>
      </c>
      <c r="AU221" s="255" t="s">
        <v>87</v>
      </c>
      <c r="AV221" s="14" t="s">
        <v>87</v>
      </c>
      <c r="AW221" s="14" t="s">
        <v>33</v>
      </c>
      <c r="AX221" s="14" t="s">
        <v>78</v>
      </c>
      <c r="AY221" s="255" t="s">
        <v>162</v>
      </c>
    </row>
    <row r="222" s="14" customFormat="1">
      <c r="A222" s="14"/>
      <c r="B222" s="245"/>
      <c r="C222" s="246"/>
      <c r="D222" s="236" t="s">
        <v>170</v>
      </c>
      <c r="E222" s="247" t="s">
        <v>1</v>
      </c>
      <c r="F222" s="248" t="s">
        <v>281</v>
      </c>
      <c r="G222" s="246"/>
      <c r="H222" s="249">
        <v>11.125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170</v>
      </c>
      <c r="AU222" s="255" t="s">
        <v>87</v>
      </c>
      <c r="AV222" s="14" t="s">
        <v>87</v>
      </c>
      <c r="AW222" s="14" t="s">
        <v>33</v>
      </c>
      <c r="AX222" s="14" t="s">
        <v>78</v>
      </c>
      <c r="AY222" s="255" t="s">
        <v>162</v>
      </c>
    </row>
    <row r="223" s="14" customFormat="1">
      <c r="A223" s="14"/>
      <c r="B223" s="245"/>
      <c r="C223" s="246"/>
      <c r="D223" s="236" t="s">
        <v>170</v>
      </c>
      <c r="E223" s="247" t="s">
        <v>1</v>
      </c>
      <c r="F223" s="248" t="s">
        <v>282</v>
      </c>
      <c r="G223" s="246"/>
      <c r="H223" s="249">
        <v>4.5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170</v>
      </c>
      <c r="AU223" s="255" t="s">
        <v>87</v>
      </c>
      <c r="AV223" s="14" t="s">
        <v>87</v>
      </c>
      <c r="AW223" s="14" t="s">
        <v>33</v>
      </c>
      <c r="AX223" s="14" t="s">
        <v>78</v>
      </c>
      <c r="AY223" s="255" t="s">
        <v>162</v>
      </c>
    </row>
    <row r="224" s="14" customFormat="1">
      <c r="A224" s="14"/>
      <c r="B224" s="245"/>
      <c r="C224" s="246"/>
      <c r="D224" s="236" t="s">
        <v>170</v>
      </c>
      <c r="E224" s="247" t="s">
        <v>1</v>
      </c>
      <c r="F224" s="248" t="s">
        <v>283</v>
      </c>
      <c r="G224" s="246"/>
      <c r="H224" s="249">
        <v>2.1499999999999999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170</v>
      </c>
      <c r="AU224" s="255" t="s">
        <v>87</v>
      </c>
      <c r="AV224" s="14" t="s">
        <v>87</v>
      </c>
      <c r="AW224" s="14" t="s">
        <v>33</v>
      </c>
      <c r="AX224" s="14" t="s">
        <v>78</v>
      </c>
      <c r="AY224" s="255" t="s">
        <v>162</v>
      </c>
    </row>
    <row r="225" s="14" customFormat="1">
      <c r="A225" s="14"/>
      <c r="B225" s="245"/>
      <c r="C225" s="246"/>
      <c r="D225" s="236" t="s">
        <v>170</v>
      </c>
      <c r="E225" s="247" t="s">
        <v>1</v>
      </c>
      <c r="F225" s="248" t="s">
        <v>284</v>
      </c>
      <c r="G225" s="246"/>
      <c r="H225" s="249">
        <v>4.9400000000000004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170</v>
      </c>
      <c r="AU225" s="255" t="s">
        <v>87</v>
      </c>
      <c r="AV225" s="14" t="s">
        <v>87</v>
      </c>
      <c r="AW225" s="14" t="s">
        <v>33</v>
      </c>
      <c r="AX225" s="14" t="s">
        <v>78</v>
      </c>
      <c r="AY225" s="255" t="s">
        <v>162</v>
      </c>
    </row>
    <row r="226" s="13" customFormat="1">
      <c r="A226" s="13"/>
      <c r="B226" s="234"/>
      <c r="C226" s="235"/>
      <c r="D226" s="236" t="s">
        <v>170</v>
      </c>
      <c r="E226" s="237" t="s">
        <v>1</v>
      </c>
      <c r="F226" s="238" t="s">
        <v>285</v>
      </c>
      <c r="G226" s="235"/>
      <c r="H226" s="237" t="s">
        <v>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170</v>
      </c>
      <c r="AU226" s="244" t="s">
        <v>87</v>
      </c>
      <c r="AV226" s="13" t="s">
        <v>34</v>
      </c>
      <c r="AW226" s="13" t="s">
        <v>33</v>
      </c>
      <c r="AX226" s="13" t="s">
        <v>78</v>
      </c>
      <c r="AY226" s="244" t="s">
        <v>162</v>
      </c>
    </row>
    <row r="227" s="14" customFormat="1">
      <c r="A227" s="14"/>
      <c r="B227" s="245"/>
      <c r="C227" s="246"/>
      <c r="D227" s="236" t="s">
        <v>170</v>
      </c>
      <c r="E227" s="247" t="s">
        <v>1</v>
      </c>
      <c r="F227" s="248" t="s">
        <v>286</v>
      </c>
      <c r="G227" s="246"/>
      <c r="H227" s="249">
        <v>6.5940000000000003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170</v>
      </c>
      <c r="AU227" s="255" t="s">
        <v>87</v>
      </c>
      <c r="AV227" s="14" t="s">
        <v>87</v>
      </c>
      <c r="AW227" s="14" t="s">
        <v>33</v>
      </c>
      <c r="AX227" s="14" t="s">
        <v>78</v>
      </c>
      <c r="AY227" s="255" t="s">
        <v>162</v>
      </c>
    </row>
    <row r="228" s="15" customFormat="1">
      <c r="A228" s="15"/>
      <c r="B228" s="256"/>
      <c r="C228" s="257"/>
      <c r="D228" s="236" t="s">
        <v>170</v>
      </c>
      <c r="E228" s="258" t="s">
        <v>1</v>
      </c>
      <c r="F228" s="259" t="s">
        <v>180</v>
      </c>
      <c r="G228" s="257"/>
      <c r="H228" s="260">
        <v>206.11699999999999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6" t="s">
        <v>170</v>
      </c>
      <c r="AU228" s="266" t="s">
        <v>87</v>
      </c>
      <c r="AV228" s="15" t="s">
        <v>168</v>
      </c>
      <c r="AW228" s="15" t="s">
        <v>33</v>
      </c>
      <c r="AX228" s="15" t="s">
        <v>34</v>
      </c>
      <c r="AY228" s="266" t="s">
        <v>162</v>
      </c>
    </row>
    <row r="229" s="2" customFormat="1" ht="24.15" customHeight="1">
      <c r="A229" s="39"/>
      <c r="B229" s="40"/>
      <c r="C229" s="220" t="s">
        <v>287</v>
      </c>
      <c r="D229" s="220" t="s">
        <v>164</v>
      </c>
      <c r="E229" s="221" t="s">
        <v>288</v>
      </c>
      <c r="F229" s="222" t="s">
        <v>289</v>
      </c>
      <c r="G229" s="223" t="s">
        <v>167</v>
      </c>
      <c r="H229" s="224">
        <v>13.923</v>
      </c>
      <c r="I229" s="225"/>
      <c r="J229" s="226">
        <f>ROUND(I229*H229,1)</f>
        <v>0</v>
      </c>
      <c r="K229" s="227"/>
      <c r="L229" s="45"/>
      <c r="M229" s="228" t="s">
        <v>1</v>
      </c>
      <c r="N229" s="229" t="s">
        <v>43</v>
      </c>
      <c r="O229" s="92"/>
      <c r="P229" s="230">
        <f>O229*H229</f>
        <v>0</v>
      </c>
      <c r="Q229" s="230">
        <v>0.0043839999999999999</v>
      </c>
      <c r="R229" s="230">
        <f>Q229*H229</f>
        <v>0.061038431999999997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168</v>
      </c>
      <c r="AT229" s="232" t="s">
        <v>164</v>
      </c>
      <c r="AU229" s="232" t="s">
        <v>87</v>
      </c>
      <c r="AY229" s="18" t="s">
        <v>162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34</v>
      </c>
      <c r="BK229" s="233">
        <f>ROUND(I229*H229,1)</f>
        <v>0</v>
      </c>
      <c r="BL229" s="18" t="s">
        <v>168</v>
      </c>
      <c r="BM229" s="232" t="s">
        <v>290</v>
      </c>
    </row>
    <row r="230" s="13" customFormat="1">
      <c r="A230" s="13"/>
      <c r="B230" s="234"/>
      <c r="C230" s="235"/>
      <c r="D230" s="236" t="s">
        <v>170</v>
      </c>
      <c r="E230" s="237" t="s">
        <v>1</v>
      </c>
      <c r="F230" s="238" t="s">
        <v>291</v>
      </c>
      <c r="G230" s="235"/>
      <c r="H230" s="237" t="s">
        <v>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170</v>
      </c>
      <c r="AU230" s="244" t="s">
        <v>87</v>
      </c>
      <c r="AV230" s="13" t="s">
        <v>34</v>
      </c>
      <c r="AW230" s="13" t="s">
        <v>33</v>
      </c>
      <c r="AX230" s="13" t="s">
        <v>78</v>
      </c>
      <c r="AY230" s="244" t="s">
        <v>162</v>
      </c>
    </row>
    <row r="231" s="14" customFormat="1">
      <c r="A231" s="14"/>
      <c r="B231" s="245"/>
      <c r="C231" s="246"/>
      <c r="D231" s="236" t="s">
        <v>170</v>
      </c>
      <c r="E231" s="247" t="s">
        <v>1</v>
      </c>
      <c r="F231" s="248" t="s">
        <v>292</v>
      </c>
      <c r="G231" s="246"/>
      <c r="H231" s="249">
        <v>3.0259999999999998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170</v>
      </c>
      <c r="AU231" s="255" t="s">
        <v>87</v>
      </c>
      <c r="AV231" s="14" t="s">
        <v>87</v>
      </c>
      <c r="AW231" s="14" t="s">
        <v>33</v>
      </c>
      <c r="AX231" s="14" t="s">
        <v>78</v>
      </c>
      <c r="AY231" s="255" t="s">
        <v>162</v>
      </c>
    </row>
    <row r="232" s="13" customFormat="1">
      <c r="A232" s="13"/>
      <c r="B232" s="234"/>
      <c r="C232" s="235"/>
      <c r="D232" s="236" t="s">
        <v>170</v>
      </c>
      <c r="E232" s="237" t="s">
        <v>1</v>
      </c>
      <c r="F232" s="238" t="s">
        <v>293</v>
      </c>
      <c r="G232" s="235"/>
      <c r="H232" s="237" t="s">
        <v>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170</v>
      </c>
      <c r="AU232" s="244" t="s">
        <v>87</v>
      </c>
      <c r="AV232" s="13" t="s">
        <v>34</v>
      </c>
      <c r="AW232" s="13" t="s">
        <v>33</v>
      </c>
      <c r="AX232" s="13" t="s">
        <v>78</v>
      </c>
      <c r="AY232" s="244" t="s">
        <v>162</v>
      </c>
    </row>
    <row r="233" s="14" customFormat="1">
      <c r="A233" s="14"/>
      <c r="B233" s="245"/>
      <c r="C233" s="246"/>
      <c r="D233" s="236" t="s">
        <v>170</v>
      </c>
      <c r="E233" s="247" t="s">
        <v>1</v>
      </c>
      <c r="F233" s="248" t="s">
        <v>294</v>
      </c>
      <c r="G233" s="246"/>
      <c r="H233" s="249">
        <v>5.3129999999999997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170</v>
      </c>
      <c r="AU233" s="255" t="s">
        <v>87</v>
      </c>
      <c r="AV233" s="14" t="s">
        <v>87</v>
      </c>
      <c r="AW233" s="14" t="s">
        <v>33</v>
      </c>
      <c r="AX233" s="14" t="s">
        <v>78</v>
      </c>
      <c r="AY233" s="255" t="s">
        <v>162</v>
      </c>
    </row>
    <row r="234" s="13" customFormat="1">
      <c r="A234" s="13"/>
      <c r="B234" s="234"/>
      <c r="C234" s="235"/>
      <c r="D234" s="236" t="s">
        <v>170</v>
      </c>
      <c r="E234" s="237" t="s">
        <v>1</v>
      </c>
      <c r="F234" s="238" t="s">
        <v>295</v>
      </c>
      <c r="G234" s="235"/>
      <c r="H234" s="237" t="s">
        <v>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170</v>
      </c>
      <c r="AU234" s="244" t="s">
        <v>87</v>
      </c>
      <c r="AV234" s="13" t="s">
        <v>34</v>
      </c>
      <c r="AW234" s="13" t="s">
        <v>33</v>
      </c>
      <c r="AX234" s="13" t="s">
        <v>78</v>
      </c>
      <c r="AY234" s="244" t="s">
        <v>162</v>
      </c>
    </row>
    <row r="235" s="13" customFormat="1">
      <c r="A235" s="13"/>
      <c r="B235" s="234"/>
      <c r="C235" s="235"/>
      <c r="D235" s="236" t="s">
        <v>170</v>
      </c>
      <c r="E235" s="237" t="s">
        <v>1</v>
      </c>
      <c r="F235" s="238" t="s">
        <v>296</v>
      </c>
      <c r="G235" s="235"/>
      <c r="H235" s="237" t="s">
        <v>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170</v>
      </c>
      <c r="AU235" s="244" t="s">
        <v>87</v>
      </c>
      <c r="AV235" s="13" t="s">
        <v>34</v>
      </c>
      <c r="AW235" s="13" t="s">
        <v>33</v>
      </c>
      <c r="AX235" s="13" t="s">
        <v>78</v>
      </c>
      <c r="AY235" s="244" t="s">
        <v>162</v>
      </c>
    </row>
    <row r="236" s="14" customFormat="1">
      <c r="A236" s="14"/>
      <c r="B236" s="245"/>
      <c r="C236" s="246"/>
      <c r="D236" s="236" t="s">
        <v>170</v>
      </c>
      <c r="E236" s="247" t="s">
        <v>1</v>
      </c>
      <c r="F236" s="248" t="s">
        <v>297</v>
      </c>
      <c r="G236" s="246"/>
      <c r="H236" s="249">
        <v>3.6030000000000002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170</v>
      </c>
      <c r="AU236" s="255" t="s">
        <v>87</v>
      </c>
      <c r="AV236" s="14" t="s">
        <v>87</v>
      </c>
      <c r="AW236" s="14" t="s">
        <v>33</v>
      </c>
      <c r="AX236" s="14" t="s">
        <v>78</v>
      </c>
      <c r="AY236" s="255" t="s">
        <v>162</v>
      </c>
    </row>
    <row r="237" s="13" customFormat="1">
      <c r="A237" s="13"/>
      <c r="B237" s="234"/>
      <c r="C237" s="235"/>
      <c r="D237" s="236" t="s">
        <v>170</v>
      </c>
      <c r="E237" s="237" t="s">
        <v>1</v>
      </c>
      <c r="F237" s="238" t="s">
        <v>298</v>
      </c>
      <c r="G237" s="235"/>
      <c r="H237" s="237" t="s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170</v>
      </c>
      <c r="AU237" s="244" t="s">
        <v>87</v>
      </c>
      <c r="AV237" s="13" t="s">
        <v>34</v>
      </c>
      <c r="AW237" s="13" t="s">
        <v>33</v>
      </c>
      <c r="AX237" s="13" t="s">
        <v>78</v>
      </c>
      <c r="AY237" s="244" t="s">
        <v>162</v>
      </c>
    </row>
    <row r="238" s="14" customFormat="1">
      <c r="A238" s="14"/>
      <c r="B238" s="245"/>
      <c r="C238" s="246"/>
      <c r="D238" s="236" t="s">
        <v>170</v>
      </c>
      <c r="E238" s="247" t="s">
        <v>1</v>
      </c>
      <c r="F238" s="248" t="s">
        <v>299</v>
      </c>
      <c r="G238" s="246"/>
      <c r="H238" s="249">
        <v>1.9810000000000001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170</v>
      </c>
      <c r="AU238" s="255" t="s">
        <v>87</v>
      </c>
      <c r="AV238" s="14" t="s">
        <v>87</v>
      </c>
      <c r="AW238" s="14" t="s">
        <v>33</v>
      </c>
      <c r="AX238" s="14" t="s">
        <v>78</v>
      </c>
      <c r="AY238" s="255" t="s">
        <v>162</v>
      </c>
    </row>
    <row r="239" s="15" customFormat="1">
      <c r="A239" s="15"/>
      <c r="B239" s="256"/>
      <c r="C239" s="257"/>
      <c r="D239" s="236" t="s">
        <v>170</v>
      </c>
      <c r="E239" s="258" t="s">
        <v>1</v>
      </c>
      <c r="F239" s="259" t="s">
        <v>180</v>
      </c>
      <c r="G239" s="257"/>
      <c r="H239" s="260">
        <v>13.923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6" t="s">
        <v>170</v>
      </c>
      <c r="AU239" s="266" t="s">
        <v>87</v>
      </c>
      <c r="AV239" s="15" t="s">
        <v>168</v>
      </c>
      <c r="AW239" s="15" t="s">
        <v>33</v>
      </c>
      <c r="AX239" s="15" t="s">
        <v>34</v>
      </c>
      <c r="AY239" s="266" t="s">
        <v>162</v>
      </c>
    </row>
    <row r="240" s="2" customFormat="1" ht="33" customHeight="1">
      <c r="A240" s="39"/>
      <c r="B240" s="40"/>
      <c r="C240" s="220" t="s">
        <v>300</v>
      </c>
      <c r="D240" s="220" t="s">
        <v>164</v>
      </c>
      <c r="E240" s="221" t="s">
        <v>301</v>
      </c>
      <c r="F240" s="222" t="s">
        <v>302</v>
      </c>
      <c r="G240" s="223" t="s">
        <v>167</v>
      </c>
      <c r="H240" s="224">
        <v>8.3390000000000004</v>
      </c>
      <c r="I240" s="225"/>
      <c r="J240" s="226">
        <f>ROUND(I240*H240,1)</f>
        <v>0</v>
      </c>
      <c r="K240" s="227"/>
      <c r="L240" s="45"/>
      <c r="M240" s="228" t="s">
        <v>1</v>
      </c>
      <c r="N240" s="229" t="s">
        <v>43</v>
      </c>
      <c r="O240" s="92"/>
      <c r="P240" s="230">
        <f>O240*H240</f>
        <v>0</v>
      </c>
      <c r="Q240" s="230">
        <v>0.0113937</v>
      </c>
      <c r="R240" s="230">
        <f>Q240*H240</f>
        <v>0.095012064300000004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168</v>
      </c>
      <c r="AT240" s="232" t="s">
        <v>164</v>
      </c>
      <c r="AU240" s="232" t="s">
        <v>87</v>
      </c>
      <c r="AY240" s="18" t="s">
        <v>162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34</v>
      </c>
      <c r="BK240" s="233">
        <f>ROUND(I240*H240,1)</f>
        <v>0</v>
      </c>
      <c r="BL240" s="18" t="s">
        <v>168</v>
      </c>
      <c r="BM240" s="232" t="s">
        <v>303</v>
      </c>
    </row>
    <row r="241" s="13" customFormat="1">
      <c r="A241" s="13"/>
      <c r="B241" s="234"/>
      <c r="C241" s="235"/>
      <c r="D241" s="236" t="s">
        <v>170</v>
      </c>
      <c r="E241" s="237" t="s">
        <v>1</v>
      </c>
      <c r="F241" s="238" t="s">
        <v>291</v>
      </c>
      <c r="G241" s="235"/>
      <c r="H241" s="237" t="s">
        <v>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170</v>
      </c>
      <c r="AU241" s="244" t="s">
        <v>87</v>
      </c>
      <c r="AV241" s="13" t="s">
        <v>34</v>
      </c>
      <c r="AW241" s="13" t="s">
        <v>33</v>
      </c>
      <c r="AX241" s="13" t="s">
        <v>78</v>
      </c>
      <c r="AY241" s="244" t="s">
        <v>162</v>
      </c>
    </row>
    <row r="242" s="14" customFormat="1">
      <c r="A242" s="14"/>
      <c r="B242" s="245"/>
      <c r="C242" s="246"/>
      <c r="D242" s="236" t="s">
        <v>170</v>
      </c>
      <c r="E242" s="247" t="s">
        <v>1</v>
      </c>
      <c r="F242" s="248" t="s">
        <v>292</v>
      </c>
      <c r="G242" s="246"/>
      <c r="H242" s="249">
        <v>3.0259999999999998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170</v>
      </c>
      <c r="AU242" s="255" t="s">
        <v>87</v>
      </c>
      <c r="AV242" s="14" t="s">
        <v>87</v>
      </c>
      <c r="AW242" s="14" t="s">
        <v>33</v>
      </c>
      <c r="AX242" s="14" t="s">
        <v>78</v>
      </c>
      <c r="AY242" s="255" t="s">
        <v>162</v>
      </c>
    </row>
    <row r="243" s="13" customFormat="1">
      <c r="A243" s="13"/>
      <c r="B243" s="234"/>
      <c r="C243" s="235"/>
      <c r="D243" s="236" t="s">
        <v>170</v>
      </c>
      <c r="E243" s="237" t="s">
        <v>1</v>
      </c>
      <c r="F243" s="238" t="s">
        <v>293</v>
      </c>
      <c r="G243" s="235"/>
      <c r="H243" s="237" t="s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170</v>
      </c>
      <c r="AU243" s="244" t="s">
        <v>87</v>
      </c>
      <c r="AV243" s="13" t="s">
        <v>34</v>
      </c>
      <c r="AW243" s="13" t="s">
        <v>33</v>
      </c>
      <c r="AX243" s="13" t="s">
        <v>78</v>
      </c>
      <c r="AY243" s="244" t="s">
        <v>162</v>
      </c>
    </row>
    <row r="244" s="14" customFormat="1">
      <c r="A244" s="14"/>
      <c r="B244" s="245"/>
      <c r="C244" s="246"/>
      <c r="D244" s="236" t="s">
        <v>170</v>
      </c>
      <c r="E244" s="247" t="s">
        <v>1</v>
      </c>
      <c r="F244" s="248" t="s">
        <v>294</v>
      </c>
      <c r="G244" s="246"/>
      <c r="H244" s="249">
        <v>5.3129999999999997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170</v>
      </c>
      <c r="AU244" s="255" t="s">
        <v>87</v>
      </c>
      <c r="AV244" s="14" t="s">
        <v>87</v>
      </c>
      <c r="AW244" s="14" t="s">
        <v>33</v>
      </c>
      <c r="AX244" s="14" t="s">
        <v>78</v>
      </c>
      <c r="AY244" s="255" t="s">
        <v>162</v>
      </c>
    </row>
    <row r="245" s="15" customFormat="1">
      <c r="A245" s="15"/>
      <c r="B245" s="256"/>
      <c r="C245" s="257"/>
      <c r="D245" s="236" t="s">
        <v>170</v>
      </c>
      <c r="E245" s="258" t="s">
        <v>1</v>
      </c>
      <c r="F245" s="259" t="s">
        <v>180</v>
      </c>
      <c r="G245" s="257"/>
      <c r="H245" s="260">
        <v>8.3390000000000004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170</v>
      </c>
      <c r="AU245" s="266" t="s">
        <v>87</v>
      </c>
      <c r="AV245" s="15" t="s">
        <v>168</v>
      </c>
      <c r="AW245" s="15" t="s">
        <v>33</v>
      </c>
      <c r="AX245" s="15" t="s">
        <v>34</v>
      </c>
      <c r="AY245" s="266" t="s">
        <v>162</v>
      </c>
    </row>
    <row r="246" s="2" customFormat="1" ht="24.15" customHeight="1">
      <c r="A246" s="39"/>
      <c r="B246" s="40"/>
      <c r="C246" s="267" t="s">
        <v>304</v>
      </c>
      <c r="D246" s="267" t="s">
        <v>250</v>
      </c>
      <c r="E246" s="268" t="s">
        <v>305</v>
      </c>
      <c r="F246" s="269" t="s">
        <v>306</v>
      </c>
      <c r="G246" s="270" t="s">
        <v>167</v>
      </c>
      <c r="H246" s="271">
        <v>8.7560000000000002</v>
      </c>
      <c r="I246" s="272"/>
      <c r="J246" s="273">
        <f>ROUND(I246*H246,1)</f>
        <v>0</v>
      </c>
      <c r="K246" s="274"/>
      <c r="L246" s="275"/>
      <c r="M246" s="276" t="s">
        <v>1</v>
      </c>
      <c r="N246" s="277" t="s">
        <v>43</v>
      </c>
      <c r="O246" s="92"/>
      <c r="P246" s="230">
        <f>O246*H246</f>
        <v>0</v>
      </c>
      <c r="Q246" s="230">
        <v>0.0060000000000000001</v>
      </c>
      <c r="R246" s="230">
        <f>Q246*H246</f>
        <v>0.052535999999999999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210</v>
      </c>
      <c r="AT246" s="232" t="s">
        <v>250</v>
      </c>
      <c r="AU246" s="232" t="s">
        <v>87</v>
      </c>
      <c r="AY246" s="18" t="s">
        <v>162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34</v>
      </c>
      <c r="BK246" s="233">
        <f>ROUND(I246*H246,1)</f>
        <v>0</v>
      </c>
      <c r="BL246" s="18" t="s">
        <v>168</v>
      </c>
      <c r="BM246" s="232" t="s">
        <v>307</v>
      </c>
    </row>
    <row r="247" s="14" customFormat="1">
      <c r="A247" s="14"/>
      <c r="B247" s="245"/>
      <c r="C247" s="246"/>
      <c r="D247" s="236" t="s">
        <v>170</v>
      </c>
      <c r="E247" s="246"/>
      <c r="F247" s="248" t="s">
        <v>308</v>
      </c>
      <c r="G247" s="246"/>
      <c r="H247" s="249">
        <v>8.7560000000000002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170</v>
      </c>
      <c r="AU247" s="255" t="s">
        <v>87</v>
      </c>
      <c r="AV247" s="14" t="s">
        <v>87</v>
      </c>
      <c r="AW247" s="14" t="s">
        <v>4</v>
      </c>
      <c r="AX247" s="14" t="s">
        <v>34</v>
      </c>
      <c r="AY247" s="255" t="s">
        <v>162</v>
      </c>
    </row>
    <row r="248" s="2" customFormat="1" ht="33" customHeight="1">
      <c r="A248" s="39"/>
      <c r="B248" s="40"/>
      <c r="C248" s="220" t="s">
        <v>309</v>
      </c>
      <c r="D248" s="220" t="s">
        <v>164</v>
      </c>
      <c r="E248" s="221" t="s">
        <v>310</v>
      </c>
      <c r="F248" s="222" t="s">
        <v>311</v>
      </c>
      <c r="G248" s="223" t="s">
        <v>167</v>
      </c>
      <c r="H248" s="224">
        <v>24.994</v>
      </c>
      <c r="I248" s="225"/>
      <c r="J248" s="226">
        <f>ROUND(I248*H248,1)</f>
        <v>0</v>
      </c>
      <c r="K248" s="227"/>
      <c r="L248" s="45"/>
      <c r="M248" s="228" t="s">
        <v>1</v>
      </c>
      <c r="N248" s="229" t="s">
        <v>43</v>
      </c>
      <c r="O248" s="92"/>
      <c r="P248" s="230">
        <f>O248*H248</f>
        <v>0</v>
      </c>
      <c r="Q248" s="230">
        <v>0.011394720000000001</v>
      </c>
      <c r="R248" s="230">
        <f>Q248*H248</f>
        <v>0.28479963168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168</v>
      </c>
      <c r="AT248" s="232" t="s">
        <v>164</v>
      </c>
      <c r="AU248" s="232" t="s">
        <v>87</v>
      </c>
      <c r="AY248" s="18" t="s">
        <v>162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34</v>
      </c>
      <c r="BK248" s="233">
        <f>ROUND(I248*H248,1)</f>
        <v>0</v>
      </c>
      <c r="BL248" s="18" t="s">
        <v>168</v>
      </c>
      <c r="BM248" s="232" t="s">
        <v>312</v>
      </c>
    </row>
    <row r="249" s="13" customFormat="1">
      <c r="A249" s="13"/>
      <c r="B249" s="234"/>
      <c r="C249" s="235"/>
      <c r="D249" s="236" t="s">
        <v>170</v>
      </c>
      <c r="E249" s="237" t="s">
        <v>1</v>
      </c>
      <c r="F249" s="238" t="s">
        <v>313</v>
      </c>
      <c r="G249" s="235"/>
      <c r="H249" s="237" t="s">
        <v>1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170</v>
      </c>
      <c r="AU249" s="244" t="s">
        <v>87</v>
      </c>
      <c r="AV249" s="13" t="s">
        <v>34</v>
      </c>
      <c r="AW249" s="13" t="s">
        <v>33</v>
      </c>
      <c r="AX249" s="13" t="s">
        <v>78</v>
      </c>
      <c r="AY249" s="244" t="s">
        <v>162</v>
      </c>
    </row>
    <row r="250" s="14" customFormat="1">
      <c r="A250" s="14"/>
      <c r="B250" s="245"/>
      <c r="C250" s="246"/>
      <c r="D250" s="236" t="s">
        <v>170</v>
      </c>
      <c r="E250" s="247" t="s">
        <v>1</v>
      </c>
      <c r="F250" s="248" t="s">
        <v>314</v>
      </c>
      <c r="G250" s="246"/>
      <c r="H250" s="249">
        <v>12.989000000000001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170</v>
      </c>
      <c r="AU250" s="255" t="s">
        <v>87</v>
      </c>
      <c r="AV250" s="14" t="s">
        <v>87</v>
      </c>
      <c r="AW250" s="14" t="s">
        <v>33</v>
      </c>
      <c r="AX250" s="14" t="s">
        <v>78</v>
      </c>
      <c r="AY250" s="255" t="s">
        <v>162</v>
      </c>
    </row>
    <row r="251" s="13" customFormat="1">
      <c r="A251" s="13"/>
      <c r="B251" s="234"/>
      <c r="C251" s="235"/>
      <c r="D251" s="236" t="s">
        <v>170</v>
      </c>
      <c r="E251" s="237" t="s">
        <v>1</v>
      </c>
      <c r="F251" s="238" t="s">
        <v>315</v>
      </c>
      <c r="G251" s="235"/>
      <c r="H251" s="237" t="s">
        <v>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170</v>
      </c>
      <c r="AU251" s="244" t="s">
        <v>87</v>
      </c>
      <c r="AV251" s="13" t="s">
        <v>34</v>
      </c>
      <c r="AW251" s="13" t="s">
        <v>33</v>
      </c>
      <c r="AX251" s="13" t="s">
        <v>78</v>
      </c>
      <c r="AY251" s="244" t="s">
        <v>162</v>
      </c>
    </row>
    <row r="252" s="14" customFormat="1">
      <c r="A252" s="14"/>
      <c r="B252" s="245"/>
      <c r="C252" s="246"/>
      <c r="D252" s="236" t="s">
        <v>170</v>
      </c>
      <c r="E252" s="247" t="s">
        <v>1</v>
      </c>
      <c r="F252" s="248" t="s">
        <v>316</v>
      </c>
      <c r="G252" s="246"/>
      <c r="H252" s="249">
        <v>12.005000000000001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170</v>
      </c>
      <c r="AU252" s="255" t="s">
        <v>87</v>
      </c>
      <c r="AV252" s="14" t="s">
        <v>87</v>
      </c>
      <c r="AW252" s="14" t="s">
        <v>33</v>
      </c>
      <c r="AX252" s="14" t="s">
        <v>78</v>
      </c>
      <c r="AY252" s="255" t="s">
        <v>162</v>
      </c>
    </row>
    <row r="253" s="15" customFormat="1">
      <c r="A253" s="15"/>
      <c r="B253" s="256"/>
      <c r="C253" s="257"/>
      <c r="D253" s="236" t="s">
        <v>170</v>
      </c>
      <c r="E253" s="258" t="s">
        <v>1</v>
      </c>
      <c r="F253" s="259" t="s">
        <v>180</v>
      </c>
      <c r="G253" s="257"/>
      <c r="H253" s="260">
        <v>24.994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6" t="s">
        <v>170</v>
      </c>
      <c r="AU253" s="266" t="s">
        <v>87</v>
      </c>
      <c r="AV253" s="15" t="s">
        <v>168</v>
      </c>
      <c r="AW253" s="15" t="s">
        <v>33</v>
      </c>
      <c r="AX253" s="15" t="s">
        <v>34</v>
      </c>
      <c r="AY253" s="266" t="s">
        <v>162</v>
      </c>
    </row>
    <row r="254" s="2" customFormat="1" ht="24.15" customHeight="1">
      <c r="A254" s="39"/>
      <c r="B254" s="40"/>
      <c r="C254" s="267" t="s">
        <v>317</v>
      </c>
      <c r="D254" s="267" t="s">
        <v>250</v>
      </c>
      <c r="E254" s="268" t="s">
        <v>318</v>
      </c>
      <c r="F254" s="269" t="s">
        <v>319</v>
      </c>
      <c r="G254" s="270" t="s">
        <v>167</v>
      </c>
      <c r="H254" s="271">
        <v>26.244</v>
      </c>
      <c r="I254" s="272"/>
      <c r="J254" s="273">
        <f>ROUND(I254*H254,1)</f>
        <v>0</v>
      </c>
      <c r="K254" s="274"/>
      <c r="L254" s="275"/>
      <c r="M254" s="276" t="s">
        <v>1</v>
      </c>
      <c r="N254" s="277" t="s">
        <v>43</v>
      </c>
      <c r="O254" s="92"/>
      <c r="P254" s="230">
        <f>O254*H254</f>
        <v>0</v>
      </c>
      <c r="Q254" s="230">
        <v>0.0074999999999999997</v>
      </c>
      <c r="R254" s="230">
        <f>Q254*H254</f>
        <v>0.19682999999999998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210</v>
      </c>
      <c r="AT254" s="232" t="s">
        <v>250</v>
      </c>
      <c r="AU254" s="232" t="s">
        <v>87</v>
      </c>
      <c r="AY254" s="18" t="s">
        <v>162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34</v>
      </c>
      <c r="BK254" s="233">
        <f>ROUND(I254*H254,1)</f>
        <v>0</v>
      </c>
      <c r="BL254" s="18" t="s">
        <v>168</v>
      </c>
      <c r="BM254" s="232" t="s">
        <v>320</v>
      </c>
    </row>
    <row r="255" s="14" customFormat="1">
      <c r="A255" s="14"/>
      <c r="B255" s="245"/>
      <c r="C255" s="246"/>
      <c r="D255" s="236" t="s">
        <v>170</v>
      </c>
      <c r="E255" s="246"/>
      <c r="F255" s="248" t="s">
        <v>321</v>
      </c>
      <c r="G255" s="246"/>
      <c r="H255" s="249">
        <v>26.244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170</v>
      </c>
      <c r="AU255" s="255" t="s">
        <v>87</v>
      </c>
      <c r="AV255" s="14" t="s">
        <v>87</v>
      </c>
      <c r="AW255" s="14" t="s">
        <v>4</v>
      </c>
      <c r="AX255" s="14" t="s">
        <v>34</v>
      </c>
      <c r="AY255" s="255" t="s">
        <v>162</v>
      </c>
    </row>
    <row r="256" s="2" customFormat="1" ht="24.15" customHeight="1">
      <c r="A256" s="39"/>
      <c r="B256" s="40"/>
      <c r="C256" s="220" t="s">
        <v>322</v>
      </c>
      <c r="D256" s="220" t="s">
        <v>164</v>
      </c>
      <c r="E256" s="221" t="s">
        <v>323</v>
      </c>
      <c r="F256" s="222" t="s">
        <v>324</v>
      </c>
      <c r="G256" s="223" t="s">
        <v>167</v>
      </c>
      <c r="H256" s="224">
        <v>33.332999999999998</v>
      </c>
      <c r="I256" s="225"/>
      <c r="J256" s="226">
        <f>ROUND(I256*H256,1)</f>
        <v>0</v>
      </c>
      <c r="K256" s="227"/>
      <c r="L256" s="45"/>
      <c r="M256" s="228" t="s">
        <v>1</v>
      </c>
      <c r="N256" s="229" t="s">
        <v>43</v>
      </c>
      <c r="O256" s="92"/>
      <c r="P256" s="230">
        <f>O256*H256</f>
        <v>0</v>
      </c>
      <c r="Q256" s="230">
        <v>0.00348</v>
      </c>
      <c r="R256" s="230">
        <f>Q256*H256</f>
        <v>0.11599883999999999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168</v>
      </c>
      <c r="AT256" s="232" t="s">
        <v>164</v>
      </c>
      <c r="AU256" s="232" t="s">
        <v>87</v>
      </c>
      <c r="AY256" s="18" t="s">
        <v>162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34</v>
      </c>
      <c r="BK256" s="233">
        <f>ROUND(I256*H256,1)</f>
        <v>0</v>
      </c>
      <c r="BL256" s="18" t="s">
        <v>168</v>
      </c>
      <c r="BM256" s="232" t="s">
        <v>325</v>
      </c>
    </row>
    <row r="257" s="13" customFormat="1">
      <c r="A257" s="13"/>
      <c r="B257" s="234"/>
      <c r="C257" s="235"/>
      <c r="D257" s="236" t="s">
        <v>170</v>
      </c>
      <c r="E257" s="237" t="s">
        <v>1</v>
      </c>
      <c r="F257" s="238" t="s">
        <v>315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170</v>
      </c>
      <c r="AU257" s="244" t="s">
        <v>87</v>
      </c>
      <c r="AV257" s="13" t="s">
        <v>34</v>
      </c>
      <c r="AW257" s="13" t="s">
        <v>33</v>
      </c>
      <c r="AX257" s="13" t="s">
        <v>78</v>
      </c>
      <c r="AY257" s="244" t="s">
        <v>162</v>
      </c>
    </row>
    <row r="258" s="14" customFormat="1">
      <c r="A258" s="14"/>
      <c r="B258" s="245"/>
      <c r="C258" s="246"/>
      <c r="D258" s="236" t="s">
        <v>170</v>
      </c>
      <c r="E258" s="247" t="s">
        <v>1</v>
      </c>
      <c r="F258" s="248" t="s">
        <v>316</v>
      </c>
      <c r="G258" s="246"/>
      <c r="H258" s="249">
        <v>12.005000000000001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170</v>
      </c>
      <c r="AU258" s="255" t="s">
        <v>87</v>
      </c>
      <c r="AV258" s="14" t="s">
        <v>87</v>
      </c>
      <c r="AW258" s="14" t="s">
        <v>33</v>
      </c>
      <c r="AX258" s="14" t="s">
        <v>78</v>
      </c>
      <c r="AY258" s="255" t="s">
        <v>162</v>
      </c>
    </row>
    <row r="259" s="13" customFormat="1">
      <c r="A259" s="13"/>
      <c r="B259" s="234"/>
      <c r="C259" s="235"/>
      <c r="D259" s="236" t="s">
        <v>170</v>
      </c>
      <c r="E259" s="237" t="s">
        <v>1</v>
      </c>
      <c r="F259" s="238" t="s">
        <v>313</v>
      </c>
      <c r="G259" s="235"/>
      <c r="H259" s="237" t="s">
        <v>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170</v>
      </c>
      <c r="AU259" s="244" t="s">
        <v>87</v>
      </c>
      <c r="AV259" s="13" t="s">
        <v>34</v>
      </c>
      <c r="AW259" s="13" t="s">
        <v>33</v>
      </c>
      <c r="AX259" s="13" t="s">
        <v>78</v>
      </c>
      <c r="AY259" s="244" t="s">
        <v>162</v>
      </c>
    </row>
    <row r="260" s="14" customFormat="1">
      <c r="A260" s="14"/>
      <c r="B260" s="245"/>
      <c r="C260" s="246"/>
      <c r="D260" s="236" t="s">
        <v>170</v>
      </c>
      <c r="E260" s="247" t="s">
        <v>1</v>
      </c>
      <c r="F260" s="248" t="s">
        <v>314</v>
      </c>
      <c r="G260" s="246"/>
      <c r="H260" s="249">
        <v>12.989000000000001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170</v>
      </c>
      <c r="AU260" s="255" t="s">
        <v>87</v>
      </c>
      <c r="AV260" s="14" t="s">
        <v>87</v>
      </c>
      <c r="AW260" s="14" t="s">
        <v>33</v>
      </c>
      <c r="AX260" s="14" t="s">
        <v>78</v>
      </c>
      <c r="AY260" s="255" t="s">
        <v>162</v>
      </c>
    </row>
    <row r="261" s="13" customFormat="1">
      <c r="A261" s="13"/>
      <c r="B261" s="234"/>
      <c r="C261" s="235"/>
      <c r="D261" s="236" t="s">
        <v>170</v>
      </c>
      <c r="E261" s="237" t="s">
        <v>1</v>
      </c>
      <c r="F261" s="238" t="s">
        <v>291</v>
      </c>
      <c r="G261" s="235"/>
      <c r="H261" s="237" t="s">
        <v>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170</v>
      </c>
      <c r="AU261" s="244" t="s">
        <v>87</v>
      </c>
      <c r="AV261" s="13" t="s">
        <v>34</v>
      </c>
      <c r="AW261" s="13" t="s">
        <v>33</v>
      </c>
      <c r="AX261" s="13" t="s">
        <v>78</v>
      </c>
      <c r="AY261" s="244" t="s">
        <v>162</v>
      </c>
    </row>
    <row r="262" s="14" customFormat="1">
      <c r="A262" s="14"/>
      <c r="B262" s="245"/>
      <c r="C262" s="246"/>
      <c r="D262" s="236" t="s">
        <v>170</v>
      </c>
      <c r="E262" s="247" t="s">
        <v>1</v>
      </c>
      <c r="F262" s="248" t="s">
        <v>292</v>
      </c>
      <c r="G262" s="246"/>
      <c r="H262" s="249">
        <v>3.0259999999999998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170</v>
      </c>
      <c r="AU262" s="255" t="s">
        <v>87</v>
      </c>
      <c r="AV262" s="14" t="s">
        <v>87</v>
      </c>
      <c r="AW262" s="14" t="s">
        <v>33</v>
      </c>
      <c r="AX262" s="14" t="s">
        <v>78</v>
      </c>
      <c r="AY262" s="255" t="s">
        <v>162</v>
      </c>
    </row>
    <row r="263" s="13" customFormat="1">
      <c r="A263" s="13"/>
      <c r="B263" s="234"/>
      <c r="C263" s="235"/>
      <c r="D263" s="236" t="s">
        <v>170</v>
      </c>
      <c r="E263" s="237" t="s">
        <v>1</v>
      </c>
      <c r="F263" s="238" t="s">
        <v>293</v>
      </c>
      <c r="G263" s="235"/>
      <c r="H263" s="237" t="s">
        <v>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170</v>
      </c>
      <c r="AU263" s="244" t="s">
        <v>87</v>
      </c>
      <c r="AV263" s="13" t="s">
        <v>34</v>
      </c>
      <c r="AW263" s="13" t="s">
        <v>33</v>
      </c>
      <c r="AX263" s="13" t="s">
        <v>78</v>
      </c>
      <c r="AY263" s="244" t="s">
        <v>162</v>
      </c>
    </row>
    <row r="264" s="14" customFormat="1">
      <c r="A264" s="14"/>
      <c r="B264" s="245"/>
      <c r="C264" s="246"/>
      <c r="D264" s="236" t="s">
        <v>170</v>
      </c>
      <c r="E264" s="247" t="s">
        <v>1</v>
      </c>
      <c r="F264" s="248" t="s">
        <v>294</v>
      </c>
      <c r="G264" s="246"/>
      <c r="H264" s="249">
        <v>5.3129999999999997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170</v>
      </c>
      <c r="AU264" s="255" t="s">
        <v>87</v>
      </c>
      <c r="AV264" s="14" t="s">
        <v>87</v>
      </c>
      <c r="AW264" s="14" t="s">
        <v>33</v>
      </c>
      <c r="AX264" s="14" t="s">
        <v>78</v>
      </c>
      <c r="AY264" s="255" t="s">
        <v>162</v>
      </c>
    </row>
    <row r="265" s="15" customFormat="1">
      <c r="A265" s="15"/>
      <c r="B265" s="256"/>
      <c r="C265" s="257"/>
      <c r="D265" s="236" t="s">
        <v>170</v>
      </c>
      <c r="E265" s="258" t="s">
        <v>1</v>
      </c>
      <c r="F265" s="259" t="s">
        <v>180</v>
      </c>
      <c r="G265" s="257"/>
      <c r="H265" s="260">
        <v>33.332999999999998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6" t="s">
        <v>170</v>
      </c>
      <c r="AU265" s="266" t="s">
        <v>87</v>
      </c>
      <c r="AV265" s="15" t="s">
        <v>168</v>
      </c>
      <c r="AW265" s="15" t="s">
        <v>33</v>
      </c>
      <c r="AX265" s="15" t="s">
        <v>34</v>
      </c>
      <c r="AY265" s="266" t="s">
        <v>162</v>
      </c>
    </row>
    <row r="266" s="2" customFormat="1" ht="16.5" customHeight="1">
      <c r="A266" s="39"/>
      <c r="B266" s="40"/>
      <c r="C266" s="220" t="s">
        <v>326</v>
      </c>
      <c r="D266" s="220" t="s">
        <v>164</v>
      </c>
      <c r="E266" s="221" t="s">
        <v>327</v>
      </c>
      <c r="F266" s="222" t="s">
        <v>328</v>
      </c>
      <c r="G266" s="223" t="s">
        <v>167</v>
      </c>
      <c r="H266" s="224">
        <v>887.31799999999998</v>
      </c>
      <c r="I266" s="225"/>
      <c r="J266" s="226">
        <f>ROUND(I266*H266,1)</f>
        <v>0</v>
      </c>
      <c r="K266" s="227"/>
      <c r="L266" s="45"/>
      <c r="M266" s="228" t="s">
        <v>1</v>
      </c>
      <c r="N266" s="229" t="s">
        <v>43</v>
      </c>
      <c r="O266" s="92"/>
      <c r="P266" s="230">
        <f>O266*H266</f>
        <v>0</v>
      </c>
      <c r="Q266" s="230">
        <v>0.00025999999999999998</v>
      </c>
      <c r="R266" s="230">
        <f>Q266*H266</f>
        <v>0.23070267999999997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168</v>
      </c>
      <c r="AT266" s="232" t="s">
        <v>164</v>
      </c>
      <c r="AU266" s="232" t="s">
        <v>87</v>
      </c>
      <c r="AY266" s="18" t="s">
        <v>162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34</v>
      </c>
      <c r="BK266" s="233">
        <f>ROUND(I266*H266,1)</f>
        <v>0</v>
      </c>
      <c r="BL266" s="18" t="s">
        <v>168</v>
      </c>
      <c r="BM266" s="232" t="s">
        <v>329</v>
      </c>
    </row>
    <row r="267" s="13" customFormat="1">
      <c r="A267" s="13"/>
      <c r="B267" s="234"/>
      <c r="C267" s="235"/>
      <c r="D267" s="236" t="s">
        <v>170</v>
      </c>
      <c r="E267" s="237" t="s">
        <v>1</v>
      </c>
      <c r="F267" s="238" t="s">
        <v>330</v>
      </c>
      <c r="G267" s="235"/>
      <c r="H267" s="237" t="s">
        <v>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170</v>
      </c>
      <c r="AU267" s="244" t="s">
        <v>87</v>
      </c>
      <c r="AV267" s="13" t="s">
        <v>34</v>
      </c>
      <c r="AW267" s="13" t="s">
        <v>33</v>
      </c>
      <c r="AX267" s="13" t="s">
        <v>78</v>
      </c>
      <c r="AY267" s="244" t="s">
        <v>162</v>
      </c>
    </row>
    <row r="268" s="14" customFormat="1">
      <c r="A268" s="14"/>
      <c r="B268" s="245"/>
      <c r="C268" s="246"/>
      <c r="D268" s="236" t="s">
        <v>170</v>
      </c>
      <c r="E268" s="247" t="s">
        <v>1</v>
      </c>
      <c r="F268" s="248" t="s">
        <v>331</v>
      </c>
      <c r="G268" s="246"/>
      <c r="H268" s="249">
        <v>887.31799999999998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170</v>
      </c>
      <c r="AU268" s="255" t="s">
        <v>87</v>
      </c>
      <c r="AV268" s="14" t="s">
        <v>87</v>
      </c>
      <c r="AW268" s="14" t="s">
        <v>33</v>
      </c>
      <c r="AX268" s="14" t="s">
        <v>34</v>
      </c>
      <c r="AY268" s="255" t="s">
        <v>162</v>
      </c>
    </row>
    <row r="269" s="2" customFormat="1" ht="24.15" customHeight="1">
      <c r="A269" s="39"/>
      <c r="B269" s="40"/>
      <c r="C269" s="220" t="s">
        <v>332</v>
      </c>
      <c r="D269" s="220" t="s">
        <v>164</v>
      </c>
      <c r="E269" s="221" t="s">
        <v>333</v>
      </c>
      <c r="F269" s="222" t="s">
        <v>334</v>
      </c>
      <c r="G269" s="223" t="s">
        <v>167</v>
      </c>
      <c r="H269" s="224">
        <v>59.982999999999997</v>
      </c>
      <c r="I269" s="225"/>
      <c r="J269" s="226">
        <f>ROUND(I269*H269,1)</f>
        <v>0</v>
      </c>
      <c r="K269" s="227"/>
      <c r="L269" s="45"/>
      <c r="M269" s="228" t="s">
        <v>1</v>
      </c>
      <c r="N269" s="229" t="s">
        <v>43</v>
      </c>
      <c r="O269" s="92"/>
      <c r="P269" s="230">
        <f>O269*H269</f>
        <v>0</v>
      </c>
      <c r="Q269" s="230">
        <v>0.00851616</v>
      </c>
      <c r="R269" s="230">
        <f>Q269*H269</f>
        <v>0.51082482527999995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168</v>
      </c>
      <c r="AT269" s="232" t="s">
        <v>164</v>
      </c>
      <c r="AU269" s="232" t="s">
        <v>87</v>
      </c>
      <c r="AY269" s="18" t="s">
        <v>162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34</v>
      </c>
      <c r="BK269" s="233">
        <f>ROUND(I269*H269,1)</f>
        <v>0</v>
      </c>
      <c r="BL269" s="18" t="s">
        <v>168</v>
      </c>
      <c r="BM269" s="232" t="s">
        <v>335</v>
      </c>
    </row>
    <row r="270" s="13" customFormat="1">
      <c r="A270" s="13"/>
      <c r="B270" s="234"/>
      <c r="C270" s="235"/>
      <c r="D270" s="236" t="s">
        <v>170</v>
      </c>
      <c r="E270" s="237" t="s">
        <v>1</v>
      </c>
      <c r="F270" s="238" t="s">
        <v>336</v>
      </c>
      <c r="G270" s="235"/>
      <c r="H270" s="237" t="s">
        <v>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170</v>
      </c>
      <c r="AU270" s="244" t="s">
        <v>87</v>
      </c>
      <c r="AV270" s="13" t="s">
        <v>34</v>
      </c>
      <c r="AW270" s="13" t="s">
        <v>33</v>
      </c>
      <c r="AX270" s="13" t="s">
        <v>78</v>
      </c>
      <c r="AY270" s="244" t="s">
        <v>162</v>
      </c>
    </row>
    <row r="271" s="14" customFormat="1">
      <c r="A271" s="14"/>
      <c r="B271" s="245"/>
      <c r="C271" s="246"/>
      <c r="D271" s="236" t="s">
        <v>170</v>
      </c>
      <c r="E271" s="247" t="s">
        <v>1</v>
      </c>
      <c r="F271" s="248" t="s">
        <v>337</v>
      </c>
      <c r="G271" s="246"/>
      <c r="H271" s="249">
        <v>10.451000000000001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170</v>
      </c>
      <c r="AU271" s="255" t="s">
        <v>87</v>
      </c>
      <c r="AV271" s="14" t="s">
        <v>87</v>
      </c>
      <c r="AW271" s="14" t="s">
        <v>33</v>
      </c>
      <c r="AX271" s="14" t="s">
        <v>78</v>
      </c>
      <c r="AY271" s="255" t="s">
        <v>162</v>
      </c>
    </row>
    <row r="272" s="14" customFormat="1">
      <c r="A272" s="14"/>
      <c r="B272" s="245"/>
      <c r="C272" s="246"/>
      <c r="D272" s="236" t="s">
        <v>170</v>
      </c>
      <c r="E272" s="247" t="s">
        <v>1</v>
      </c>
      <c r="F272" s="248" t="s">
        <v>338</v>
      </c>
      <c r="G272" s="246"/>
      <c r="H272" s="249">
        <v>17.975999999999999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170</v>
      </c>
      <c r="AU272" s="255" t="s">
        <v>87</v>
      </c>
      <c r="AV272" s="14" t="s">
        <v>87</v>
      </c>
      <c r="AW272" s="14" t="s">
        <v>33</v>
      </c>
      <c r="AX272" s="14" t="s">
        <v>78</v>
      </c>
      <c r="AY272" s="255" t="s">
        <v>162</v>
      </c>
    </row>
    <row r="273" s="14" customFormat="1">
      <c r="A273" s="14"/>
      <c r="B273" s="245"/>
      <c r="C273" s="246"/>
      <c r="D273" s="236" t="s">
        <v>170</v>
      </c>
      <c r="E273" s="247" t="s">
        <v>1</v>
      </c>
      <c r="F273" s="248" t="s">
        <v>339</v>
      </c>
      <c r="G273" s="246"/>
      <c r="H273" s="249">
        <v>20.117999999999999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170</v>
      </c>
      <c r="AU273" s="255" t="s">
        <v>87</v>
      </c>
      <c r="AV273" s="14" t="s">
        <v>87</v>
      </c>
      <c r="AW273" s="14" t="s">
        <v>33</v>
      </c>
      <c r="AX273" s="14" t="s">
        <v>78</v>
      </c>
      <c r="AY273" s="255" t="s">
        <v>162</v>
      </c>
    </row>
    <row r="274" s="14" customFormat="1">
      <c r="A274" s="14"/>
      <c r="B274" s="245"/>
      <c r="C274" s="246"/>
      <c r="D274" s="236" t="s">
        <v>170</v>
      </c>
      <c r="E274" s="247" t="s">
        <v>1</v>
      </c>
      <c r="F274" s="248" t="s">
        <v>340</v>
      </c>
      <c r="G274" s="246"/>
      <c r="H274" s="249">
        <v>2.1560000000000001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170</v>
      </c>
      <c r="AU274" s="255" t="s">
        <v>87</v>
      </c>
      <c r="AV274" s="14" t="s">
        <v>87</v>
      </c>
      <c r="AW274" s="14" t="s">
        <v>33</v>
      </c>
      <c r="AX274" s="14" t="s">
        <v>78</v>
      </c>
      <c r="AY274" s="255" t="s">
        <v>162</v>
      </c>
    </row>
    <row r="275" s="14" customFormat="1">
      <c r="A275" s="14"/>
      <c r="B275" s="245"/>
      <c r="C275" s="246"/>
      <c r="D275" s="236" t="s">
        <v>170</v>
      </c>
      <c r="E275" s="247" t="s">
        <v>1</v>
      </c>
      <c r="F275" s="248" t="s">
        <v>341</v>
      </c>
      <c r="G275" s="246"/>
      <c r="H275" s="249">
        <v>10.182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170</v>
      </c>
      <c r="AU275" s="255" t="s">
        <v>87</v>
      </c>
      <c r="AV275" s="14" t="s">
        <v>87</v>
      </c>
      <c r="AW275" s="14" t="s">
        <v>33</v>
      </c>
      <c r="AX275" s="14" t="s">
        <v>78</v>
      </c>
      <c r="AY275" s="255" t="s">
        <v>162</v>
      </c>
    </row>
    <row r="276" s="13" customFormat="1">
      <c r="A276" s="13"/>
      <c r="B276" s="234"/>
      <c r="C276" s="235"/>
      <c r="D276" s="236" t="s">
        <v>170</v>
      </c>
      <c r="E276" s="237" t="s">
        <v>1</v>
      </c>
      <c r="F276" s="238" t="s">
        <v>342</v>
      </c>
      <c r="G276" s="235"/>
      <c r="H276" s="237" t="s">
        <v>1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170</v>
      </c>
      <c r="AU276" s="244" t="s">
        <v>87</v>
      </c>
      <c r="AV276" s="13" t="s">
        <v>34</v>
      </c>
      <c r="AW276" s="13" t="s">
        <v>33</v>
      </c>
      <c r="AX276" s="13" t="s">
        <v>78</v>
      </c>
      <c r="AY276" s="244" t="s">
        <v>162</v>
      </c>
    </row>
    <row r="277" s="14" customFormat="1">
      <c r="A277" s="14"/>
      <c r="B277" s="245"/>
      <c r="C277" s="246"/>
      <c r="D277" s="236" t="s">
        <v>170</v>
      </c>
      <c r="E277" s="247" t="s">
        <v>1</v>
      </c>
      <c r="F277" s="248" t="s">
        <v>343</v>
      </c>
      <c r="G277" s="246"/>
      <c r="H277" s="249">
        <v>-0.90000000000000002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170</v>
      </c>
      <c r="AU277" s="255" t="s">
        <v>87</v>
      </c>
      <c r="AV277" s="14" t="s">
        <v>87</v>
      </c>
      <c r="AW277" s="14" t="s">
        <v>33</v>
      </c>
      <c r="AX277" s="14" t="s">
        <v>78</v>
      </c>
      <c r="AY277" s="255" t="s">
        <v>162</v>
      </c>
    </row>
    <row r="278" s="15" customFormat="1">
      <c r="A278" s="15"/>
      <c r="B278" s="256"/>
      <c r="C278" s="257"/>
      <c r="D278" s="236" t="s">
        <v>170</v>
      </c>
      <c r="E278" s="258" t="s">
        <v>1</v>
      </c>
      <c r="F278" s="259" t="s">
        <v>180</v>
      </c>
      <c r="G278" s="257"/>
      <c r="H278" s="260">
        <v>59.982999999999997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6" t="s">
        <v>170</v>
      </c>
      <c r="AU278" s="266" t="s">
        <v>87</v>
      </c>
      <c r="AV278" s="15" t="s">
        <v>168</v>
      </c>
      <c r="AW278" s="15" t="s">
        <v>33</v>
      </c>
      <c r="AX278" s="15" t="s">
        <v>34</v>
      </c>
      <c r="AY278" s="266" t="s">
        <v>162</v>
      </c>
    </row>
    <row r="279" s="2" customFormat="1" ht="16.5" customHeight="1">
      <c r="A279" s="39"/>
      <c r="B279" s="40"/>
      <c r="C279" s="267" t="s">
        <v>344</v>
      </c>
      <c r="D279" s="267" t="s">
        <v>250</v>
      </c>
      <c r="E279" s="268" t="s">
        <v>345</v>
      </c>
      <c r="F279" s="269" t="s">
        <v>346</v>
      </c>
      <c r="G279" s="270" t="s">
        <v>167</v>
      </c>
      <c r="H279" s="271">
        <v>62.981999999999999</v>
      </c>
      <c r="I279" s="272"/>
      <c r="J279" s="273">
        <f>ROUND(I279*H279,1)</f>
        <v>0</v>
      </c>
      <c r="K279" s="274"/>
      <c r="L279" s="275"/>
      <c r="M279" s="276" t="s">
        <v>1</v>
      </c>
      <c r="N279" s="277" t="s">
        <v>43</v>
      </c>
      <c r="O279" s="92"/>
      <c r="P279" s="230">
        <f>O279*H279</f>
        <v>0</v>
      </c>
      <c r="Q279" s="230">
        <v>0.0035999999999999999</v>
      </c>
      <c r="R279" s="230">
        <f>Q279*H279</f>
        <v>0.2267352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210</v>
      </c>
      <c r="AT279" s="232" t="s">
        <v>250</v>
      </c>
      <c r="AU279" s="232" t="s">
        <v>87</v>
      </c>
      <c r="AY279" s="18" t="s">
        <v>162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34</v>
      </c>
      <c r="BK279" s="233">
        <f>ROUND(I279*H279,1)</f>
        <v>0</v>
      </c>
      <c r="BL279" s="18" t="s">
        <v>168</v>
      </c>
      <c r="BM279" s="232" t="s">
        <v>347</v>
      </c>
    </row>
    <row r="280" s="14" customFormat="1">
      <c r="A280" s="14"/>
      <c r="B280" s="245"/>
      <c r="C280" s="246"/>
      <c r="D280" s="236" t="s">
        <v>170</v>
      </c>
      <c r="E280" s="246"/>
      <c r="F280" s="248" t="s">
        <v>348</v>
      </c>
      <c r="G280" s="246"/>
      <c r="H280" s="249">
        <v>62.981999999999999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170</v>
      </c>
      <c r="AU280" s="255" t="s">
        <v>87</v>
      </c>
      <c r="AV280" s="14" t="s">
        <v>87</v>
      </c>
      <c r="AW280" s="14" t="s">
        <v>4</v>
      </c>
      <c r="AX280" s="14" t="s">
        <v>34</v>
      </c>
      <c r="AY280" s="255" t="s">
        <v>162</v>
      </c>
    </row>
    <row r="281" s="2" customFormat="1" ht="33" customHeight="1">
      <c r="A281" s="39"/>
      <c r="B281" s="40"/>
      <c r="C281" s="220" t="s">
        <v>349</v>
      </c>
      <c r="D281" s="220" t="s">
        <v>164</v>
      </c>
      <c r="E281" s="221" t="s">
        <v>350</v>
      </c>
      <c r="F281" s="222" t="s">
        <v>351</v>
      </c>
      <c r="G281" s="223" t="s">
        <v>167</v>
      </c>
      <c r="H281" s="224">
        <v>647.06100000000004</v>
      </c>
      <c r="I281" s="225"/>
      <c r="J281" s="226">
        <f>ROUND(I281*H281,1)</f>
        <v>0</v>
      </c>
      <c r="K281" s="227"/>
      <c r="L281" s="45"/>
      <c r="M281" s="228" t="s">
        <v>1</v>
      </c>
      <c r="N281" s="229" t="s">
        <v>43</v>
      </c>
      <c r="O281" s="92"/>
      <c r="P281" s="230">
        <f>O281*H281</f>
        <v>0</v>
      </c>
      <c r="Q281" s="230">
        <v>0.01151696</v>
      </c>
      <c r="R281" s="230">
        <f>Q281*H281</f>
        <v>7.4521756545600004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168</v>
      </c>
      <c r="AT281" s="232" t="s">
        <v>164</v>
      </c>
      <c r="AU281" s="232" t="s">
        <v>87</v>
      </c>
      <c r="AY281" s="18" t="s">
        <v>162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34</v>
      </c>
      <c r="BK281" s="233">
        <f>ROUND(I281*H281,1)</f>
        <v>0</v>
      </c>
      <c r="BL281" s="18" t="s">
        <v>168</v>
      </c>
      <c r="BM281" s="232" t="s">
        <v>352</v>
      </c>
    </row>
    <row r="282" s="13" customFormat="1">
      <c r="A282" s="13"/>
      <c r="B282" s="234"/>
      <c r="C282" s="235"/>
      <c r="D282" s="236" t="s">
        <v>170</v>
      </c>
      <c r="E282" s="237" t="s">
        <v>1</v>
      </c>
      <c r="F282" s="238" t="s">
        <v>353</v>
      </c>
      <c r="G282" s="235"/>
      <c r="H282" s="237" t="s">
        <v>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170</v>
      </c>
      <c r="AU282" s="244" t="s">
        <v>87</v>
      </c>
      <c r="AV282" s="13" t="s">
        <v>34</v>
      </c>
      <c r="AW282" s="13" t="s">
        <v>33</v>
      </c>
      <c r="AX282" s="13" t="s">
        <v>78</v>
      </c>
      <c r="AY282" s="244" t="s">
        <v>162</v>
      </c>
    </row>
    <row r="283" s="14" customFormat="1">
      <c r="A283" s="14"/>
      <c r="B283" s="245"/>
      <c r="C283" s="246"/>
      <c r="D283" s="236" t="s">
        <v>170</v>
      </c>
      <c r="E283" s="247" t="s">
        <v>1</v>
      </c>
      <c r="F283" s="248" t="s">
        <v>354</v>
      </c>
      <c r="G283" s="246"/>
      <c r="H283" s="249">
        <v>161.244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170</v>
      </c>
      <c r="AU283" s="255" t="s">
        <v>87</v>
      </c>
      <c r="AV283" s="14" t="s">
        <v>87</v>
      </c>
      <c r="AW283" s="14" t="s">
        <v>33</v>
      </c>
      <c r="AX283" s="14" t="s">
        <v>78</v>
      </c>
      <c r="AY283" s="255" t="s">
        <v>162</v>
      </c>
    </row>
    <row r="284" s="14" customFormat="1">
      <c r="A284" s="14"/>
      <c r="B284" s="245"/>
      <c r="C284" s="246"/>
      <c r="D284" s="236" t="s">
        <v>170</v>
      </c>
      <c r="E284" s="247" t="s">
        <v>1</v>
      </c>
      <c r="F284" s="248" t="s">
        <v>355</v>
      </c>
      <c r="G284" s="246"/>
      <c r="H284" s="249">
        <v>310.72800000000001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170</v>
      </c>
      <c r="AU284" s="255" t="s">
        <v>87</v>
      </c>
      <c r="AV284" s="14" t="s">
        <v>87</v>
      </c>
      <c r="AW284" s="14" t="s">
        <v>33</v>
      </c>
      <c r="AX284" s="14" t="s">
        <v>78</v>
      </c>
      <c r="AY284" s="255" t="s">
        <v>162</v>
      </c>
    </row>
    <row r="285" s="14" customFormat="1">
      <c r="A285" s="14"/>
      <c r="B285" s="245"/>
      <c r="C285" s="246"/>
      <c r="D285" s="236" t="s">
        <v>170</v>
      </c>
      <c r="E285" s="247" t="s">
        <v>1</v>
      </c>
      <c r="F285" s="248" t="s">
        <v>356</v>
      </c>
      <c r="G285" s="246"/>
      <c r="H285" s="249">
        <v>347.75400000000002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170</v>
      </c>
      <c r="AU285" s="255" t="s">
        <v>87</v>
      </c>
      <c r="AV285" s="14" t="s">
        <v>87</v>
      </c>
      <c r="AW285" s="14" t="s">
        <v>33</v>
      </c>
      <c r="AX285" s="14" t="s">
        <v>78</v>
      </c>
      <c r="AY285" s="255" t="s">
        <v>162</v>
      </c>
    </row>
    <row r="286" s="14" customFormat="1">
      <c r="A286" s="14"/>
      <c r="B286" s="245"/>
      <c r="C286" s="246"/>
      <c r="D286" s="236" t="s">
        <v>170</v>
      </c>
      <c r="E286" s="247" t="s">
        <v>1</v>
      </c>
      <c r="F286" s="248" t="s">
        <v>357</v>
      </c>
      <c r="G286" s="246"/>
      <c r="H286" s="249">
        <v>37.268000000000001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170</v>
      </c>
      <c r="AU286" s="255" t="s">
        <v>87</v>
      </c>
      <c r="AV286" s="14" t="s">
        <v>87</v>
      </c>
      <c r="AW286" s="14" t="s">
        <v>33</v>
      </c>
      <c r="AX286" s="14" t="s">
        <v>78</v>
      </c>
      <c r="AY286" s="255" t="s">
        <v>162</v>
      </c>
    </row>
    <row r="287" s="14" customFormat="1">
      <c r="A287" s="14"/>
      <c r="B287" s="245"/>
      <c r="C287" s="246"/>
      <c r="D287" s="236" t="s">
        <v>170</v>
      </c>
      <c r="E287" s="247" t="s">
        <v>1</v>
      </c>
      <c r="F287" s="248" t="s">
        <v>358</v>
      </c>
      <c r="G287" s="246"/>
      <c r="H287" s="249">
        <v>49.509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170</v>
      </c>
      <c r="AU287" s="255" t="s">
        <v>87</v>
      </c>
      <c r="AV287" s="14" t="s">
        <v>87</v>
      </c>
      <c r="AW287" s="14" t="s">
        <v>33</v>
      </c>
      <c r="AX287" s="14" t="s">
        <v>78</v>
      </c>
      <c r="AY287" s="255" t="s">
        <v>162</v>
      </c>
    </row>
    <row r="288" s="13" customFormat="1">
      <c r="A288" s="13"/>
      <c r="B288" s="234"/>
      <c r="C288" s="235"/>
      <c r="D288" s="236" t="s">
        <v>170</v>
      </c>
      <c r="E288" s="237" t="s">
        <v>1</v>
      </c>
      <c r="F288" s="238" t="s">
        <v>359</v>
      </c>
      <c r="G288" s="235"/>
      <c r="H288" s="237" t="s">
        <v>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170</v>
      </c>
      <c r="AU288" s="244" t="s">
        <v>87</v>
      </c>
      <c r="AV288" s="13" t="s">
        <v>34</v>
      </c>
      <c r="AW288" s="13" t="s">
        <v>33</v>
      </c>
      <c r="AX288" s="13" t="s">
        <v>78</v>
      </c>
      <c r="AY288" s="244" t="s">
        <v>162</v>
      </c>
    </row>
    <row r="289" s="14" customFormat="1">
      <c r="A289" s="14"/>
      <c r="B289" s="245"/>
      <c r="C289" s="246"/>
      <c r="D289" s="236" t="s">
        <v>170</v>
      </c>
      <c r="E289" s="247" t="s">
        <v>1</v>
      </c>
      <c r="F289" s="248" t="s">
        <v>360</v>
      </c>
      <c r="G289" s="246"/>
      <c r="H289" s="249">
        <v>-129.81899999999999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170</v>
      </c>
      <c r="AU289" s="255" t="s">
        <v>87</v>
      </c>
      <c r="AV289" s="14" t="s">
        <v>87</v>
      </c>
      <c r="AW289" s="14" t="s">
        <v>33</v>
      </c>
      <c r="AX289" s="14" t="s">
        <v>78</v>
      </c>
      <c r="AY289" s="255" t="s">
        <v>162</v>
      </c>
    </row>
    <row r="290" s="13" customFormat="1">
      <c r="A290" s="13"/>
      <c r="B290" s="234"/>
      <c r="C290" s="235"/>
      <c r="D290" s="236" t="s">
        <v>170</v>
      </c>
      <c r="E290" s="237" t="s">
        <v>1</v>
      </c>
      <c r="F290" s="238" t="s">
        <v>361</v>
      </c>
      <c r="G290" s="235"/>
      <c r="H290" s="237" t="s">
        <v>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170</v>
      </c>
      <c r="AU290" s="244" t="s">
        <v>87</v>
      </c>
      <c r="AV290" s="13" t="s">
        <v>34</v>
      </c>
      <c r="AW290" s="13" t="s">
        <v>33</v>
      </c>
      <c r="AX290" s="13" t="s">
        <v>78</v>
      </c>
      <c r="AY290" s="244" t="s">
        <v>162</v>
      </c>
    </row>
    <row r="291" s="14" customFormat="1">
      <c r="A291" s="14"/>
      <c r="B291" s="245"/>
      <c r="C291" s="246"/>
      <c r="D291" s="236" t="s">
        <v>170</v>
      </c>
      <c r="E291" s="247" t="s">
        <v>1</v>
      </c>
      <c r="F291" s="248" t="s">
        <v>362</v>
      </c>
      <c r="G291" s="246"/>
      <c r="H291" s="249">
        <v>29.43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170</v>
      </c>
      <c r="AU291" s="255" t="s">
        <v>87</v>
      </c>
      <c r="AV291" s="14" t="s">
        <v>87</v>
      </c>
      <c r="AW291" s="14" t="s">
        <v>33</v>
      </c>
      <c r="AX291" s="14" t="s">
        <v>78</v>
      </c>
      <c r="AY291" s="255" t="s">
        <v>162</v>
      </c>
    </row>
    <row r="292" s="13" customFormat="1">
      <c r="A292" s="13"/>
      <c r="B292" s="234"/>
      <c r="C292" s="235"/>
      <c r="D292" s="236" t="s">
        <v>170</v>
      </c>
      <c r="E292" s="237" t="s">
        <v>1</v>
      </c>
      <c r="F292" s="238" t="s">
        <v>363</v>
      </c>
      <c r="G292" s="235"/>
      <c r="H292" s="237" t="s">
        <v>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170</v>
      </c>
      <c r="AU292" s="244" t="s">
        <v>87</v>
      </c>
      <c r="AV292" s="13" t="s">
        <v>34</v>
      </c>
      <c r="AW292" s="13" t="s">
        <v>33</v>
      </c>
      <c r="AX292" s="13" t="s">
        <v>78</v>
      </c>
      <c r="AY292" s="244" t="s">
        <v>162</v>
      </c>
    </row>
    <row r="293" s="14" customFormat="1">
      <c r="A293" s="14"/>
      <c r="B293" s="245"/>
      <c r="C293" s="246"/>
      <c r="D293" s="236" t="s">
        <v>170</v>
      </c>
      <c r="E293" s="247" t="s">
        <v>1</v>
      </c>
      <c r="F293" s="248" t="s">
        <v>364</v>
      </c>
      <c r="G293" s="246"/>
      <c r="H293" s="249">
        <v>-23.141999999999999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170</v>
      </c>
      <c r="AU293" s="255" t="s">
        <v>87</v>
      </c>
      <c r="AV293" s="14" t="s">
        <v>87</v>
      </c>
      <c r="AW293" s="14" t="s">
        <v>33</v>
      </c>
      <c r="AX293" s="14" t="s">
        <v>78</v>
      </c>
      <c r="AY293" s="255" t="s">
        <v>162</v>
      </c>
    </row>
    <row r="294" s="14" customFormat="1">
      <c r="A294" s="14"/>
      <c r="B294" s="245"/>
      <c r="C294" s="246"/>
      <c r="D294" s="236" t="s">
        <v>170</v>
      </c>
      <c r="E294" s="247" t="s">
        <v>1</v>
      </c>
      <c r="F294" s="248" t="s">
        <v>365</v>
      </c>
      <c r="G294" s="246"/>
      <c r="H294" s="249">
        <v>-115.70999999999999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170</v>
      </c>
      <c r="AU294" s="255" t="s">
        <v>87</v>
      </c>
      <c r="AV294" s="14" t="s">
        <v>87</v>
      </c>
      <c r="AW294" s="14" t="s">
        <v>33</v>
      </c>
      <c r="AX294" s="14" t="s">
        <v>78</v>
      </c>
      <c r="AY294" s="255" t="s">
        <v>162</v>
      </c>
    </row>
    <row r="295" s="14" customFormat="1">
      <c r="A295" s="14"/>
      <c r="B295" s="245"/>
      <c r="C295" s="246"/>
      <c r="D295" s="236" t="s">
        <v>170</v>
      </c>
      <c r="E295" s="247" t="s">
        <v>1</v>
      </c>
      <c r="F295" s="248" t="s">
        <v>366</v>
      </c>
      <c r="G295" s="246"/>
      <c r="H295" s="249">
        <v>-2.9399999999999999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170</v>
      </c>
      <c r="AU295" s="255" t="s">
        <v>87</v>
      </c>
      <c r="AV295" s="14" t="s">
        <v>87</v>
      </c>
      <c r="AW295" s="14" t="s">
        <v>33</v>
      </c>
      <c r="AX295" s="14" t="s">
        <v>78</v>
      </c>
      <c r="AY295" s="255" t="s">
        <v>162</v>
      </c>
    </row>
    <row r="296" s="14" customFormat="1">
      <c r="A296" s="14"/>
      <c r="B296" s="245"/>
      <c r="C296" s="246"/>
      <c r="D296" s="236" t="s">
        <v>170</v>
      </c>
      <c r="E296" s="247" t="s">
        <v>1</v>
      </c>
      <c r="F296" s="248" t="s">
        <v>367</v>
      </c>
      <c r="G296" s="246"/>
      <c r="H296" s="249">
        <v>-10.875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170</v>
      </c>
      <c r="AU296" s="255" t="s">
        <v>87</v>
      </c>
      <c r="AV296" s="14" t="s">
        <v>87</v>
      </c>
      <c r="AW296" s="14" t="s">
        <v>33</v>
      </c>
      <c r="AX296" s="14" t="s">
        <v>78</v>
      </c>
      <c r="AY296" s="255" t="s">
        <v>162</v>
      </c>
    </row>
    <row r="297" s="14" customFormat="1">
      <c r="A297" s="14"/>
      <c r="B297" s="245"/>
      <c r="C297" s="246"/>
      <c r="D297" s="236" t="s">
        <v>170</v>
      </c>
      <c r="E297" s="247" t="s">
        <v>1</v>
      </c>
      <c r="F297" s="248" t="s">
        <v>368</v>
      </c>
      <c r="G297" s="246"/>
      <c r="H297" s="249">
        <v>-1.6200000000000001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170</v>
      </c>
      <c r="AU297" s="255" t="s">
        <v>87</v>
      </c>
      <c r="AV297" s="14" t="s">
        <v>87</v>
      </c>
      <c r="AW297" s="14" t="s">
        <v>33</v>
      </c>
      <c r="AX297" s="14" t="s">
        <v>78</v>
      </c>
      <c r="AY297" s="255" t="s">
        <v>162</v>
      </c>
    </row>
    <row r="298" s="14" customFormat="1">
      <c r="A298" s="14"/>
      <c r="B298" s="245"/>
      <c r="C298" s="246"/>
      <c r="D298" s="236" t="s">
        <v>170</v>
      </c>
      <c r="E298" s="247" t="s">
        <v>1</v>
      </c>
      <c r="F298" s="248" t="s">
        <v>369</v>
      </c>
      <c r="G298" s="246"/>
      <c r="H298" s="249">
        <v>-2.0299999999999998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170</v>
      </c>
      <c r="AU298" s="255" t="s">
        <v>87</v>
      </c>
      <c r="AV298" s="14" t="s">
        <v>87</v>
      </c>
      <c r="AW298" s="14" t="s">
        <v>33</v>
      </c>
      <c r="AX298" s="14" t="s">
        <v>78</v>
      </c>
      <c r="AY298" s="255" t="s">
        <v>162</v>
      </c>
    </row>
    <row r="299" s="14" customFormat="1">
      <c r="A299" s="14"/>
      <c r="B299" s="245"/>
      <c r="C299" s="246"/>
      <c r="D299" s="236" t="s">
        <v>170</v>
      </c>
      <c r="E299" s="247" t="s">
        <v>1</v>
      </c>
      <c r="F299" s="248" t="s">
        <v>370</v>
      </c>
      <c r="G299" s="246"/>
      <c r="H299" s="249">
        <v>-2.7360000000000002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170</v>
      </c>
      <c r="AU299" s="255" t="s">
        <v>87</v>
      </c>
      <c r="AV299" s="14" t="s">
        <v>87</v>
      </c>
      <c r="AW299" s="14" t="s">
        <v>33</v>
      </c>
      <c r="AX299" s="14" t="s">
        <v>78</v>
      </c>
      <c r="AY299" s="255" t="s">
        <v>162</v>
      </c>
    </row>
    <row r="300" s="15" customFormat="1">
      <c r="A300" s="15"/>
      <c r="B300" s="256"/>
      <c r="C300" s="257"/>
      <c r="D300" s="236" t="s">
        <v>170</v>
      </c>
      <c r="E300" s="258" t="s">
        <v>1</v>
      </c>
      <c r="F300" s="259" t="s">
        <v>180</v>
      </c>
      <c r="G300" s="257"/>
      <c r="H300" s="260">
        <v>647.06100000000004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170</v>
      </c>
      <c r="AU300" s="266" t="s">
        <v>87</v>
      </c>
      <c r="AV300" s="15" t="s">
        <v>168</v>
      </c>
      <c r="AW300" s="15" t="s">
        <v>33</v>
      </c>
      <c r="AX300" s="15" t="s">
        <v>34</v>
      </c>
      <c r="AY300" s="266" t="s">
        <v>162</v>
      </c>
    </row>
    <row r="301" s="2" customFormat="1" ht="24.15" customHeight="1">
      <c r="A301" s="39"/>
      <c r="B301" s="40"/>
      <c r="C301" s="267" t="s">
        <v>371</v>
      </c>
      <c r="D301" s="267" t="s">
        <v>250</v>
      </c>
      <c r="E301" s="268" t="s">
        <v>372</v>
      </c>
      <c r="F301" s="269" t="s">
        <v>373</v>
      </c>
      <c r="G301" s="270" t="s">
        <v>167</v>
      </c>
      <c r="H301" s="271">
        <v>679.41399999999999</v>
      </c>
      <c r="I301" s="272"/>
      <c r="J301" s="273">
        <f>ROUND(I301*H301,1)</f>
        <v>0</v>
      </c>
      <c r="K301" s="274"/>
      <c r="L301" s="275"/>
      <c r="M301" s="276" t="s">
        <v>1</v>
      </c>
      <c r="N301" s="277" t="s">
        <v>43</v>
      </c>
      <c r="O301" s="92"/>
      <c r="P301" s="230">
        <f>O301*H301</f>
        <v>0</v>
      </c>
      <c r="Q301" s="230">
        <v>0.014999999999999999</v>
      </c>
      <c r="R301" s="230">
        <f>Q301*H301</f>
        <v>10.19121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210</v>
      </c>
      <c r="AT301" s="232" t="s">
        <v>250</v>
      </c>
      <c r="AU301" s="232" t="s">
        <v>87</v>
      </c>
      <c r="AY301" s="18" t="s">
        <v>162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34</v>
      </c>
      <c r="BK301" s="233">
        <f>ROUND(I301*H301,1)</f>
        <v>0</v>
      </c>
      <c r="BL301" s="18" t="s">
        <v>168</v>
      </c>
      <c r="BM301" s="232" t="s">
        <v>374</v>
      </c>
    </row>
    <row r="302" s="14" customFormat="1">
      <c r="A302" s="14"/>
      <c r="B302" s="245"/>
      <c r="C302" s="246"/>
      <c r="D302" s="236" t="s">
        <v>170</v>
      </c>
      <c r="E302" s="246"/>
      <c r="F302" s="248" t="s">
        <v>375</v>
      </c>
      <c r="G302" s="246"/>
      <c r="H302" s="249">
        <v>679.41399999999999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170</v>
      </c>
      <c r="AU302" s="255" t="s">
        <v>87</v>
      </c>
      <c r="AV302" s="14" t="s">
        <v>87</v>
      </c>
      <c r="AW302" s="14" t="s">
        <v>4</v>
      </c>
      <c r="AX302" s="14" t="s">
        <v>34</v>
      </c>
      <c r="AY302" s="255" t="s">
        <v>162</v>
      </c>
    </row>
    <row r="303" s="2" customFormat="1" ht="33" customHeight="1">
      <c r="A303" s="39"/>
      <c r="B303" s="40"/>
      <c r="C303" s="220" t="s">
        <v>376</v>
      </c>
      <c r="D303" s="220" t="s">
        <v>164</v>
      </c>
      <c r="E303" s="221" t="s">
        <v>377</v>
      </c>
      <c r="F303" s="222" t="s">
        <v>378</v>
      </c>
      <c r="G303" s="223" t="s">
        <v>167</v>
      </c>
      <c r="H303" s="224">
        <v>65.873999999999995</v>
      </c>
      <c r="I303" s="225"/>
      <c r="J303" s="226">
        <f>ROUND(I303*H303,1)</f>
        <v>0</v>
      </c>
      <c r="K303" s="227"/>
      <c r="L303" s="45"/>
      <c r="M303" s="228" t="s">
        <v>1</v>
      </c>
      <c r="N303" s="229" t="s">
        <v>43</v>
      </c>
      <c r="O303" s="92"/>
      <c r="P303" s="230">
        <f>O303*H303</f>
        <v>0</v>
      </c>
      <c r="Q303" s="230">
        <v>0.01167696</v>
      </c>
      <c r="R303" s="230">
        <f>Q303*H303</f>
        <v>0.76920806304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168</v>
      </c>
      <c r="AT303" s="232" t="s">
        <v>164</v>
      </c>
      <c r="AU303" s="232" t="s">
        <v>87</v>
      </c>
      <c r="AY303" s="18" t="s">
        <v>162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34</v>
      </c>
      <c r="BK303" s="233">
        <f>ROUND(I303*H303,1)</f>
        <v>0</v>
      </c>
      <c r="BL303" s="18" t="s">
        <v>168</v>
      </c>
      <c r="BM303" s="232" t="s">
        <v>379</v>
      </c>
    </row>
    <row r="304" s="13" customFormat="1">
      <c r="A304" s="13"/>
      <c r="B304" s="234"/>
      <c r="C304" s="235"/>
      <c r="D304" s="236" t="s">
        <v>170</v>
      </c>
      <c r="E304" s="237" t="s">
        <v>1</v>
      </c>
      <c r="F304" s="238" t="s">
        <v>380</v>
      </c>
      <c r="G304" s="235"/>
      <c r="H304" s="237" t="s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170</v>
      </c>
      <c r="AU304" s="244" t="s">
        <v>87</v>
      </c>
      <c r="AV304" s="13" t="s">
        <v>34</v>
      </c>
      <c r="AW304" s="13" t="s">
        <v>33</v>
      </c>
      <c r="AX304" s="13" t="s">
        <v>78</v>
      </c>
      <c r="AY304" s="244" t="s">
        <v>162</v>
      </c>
    </row>
    <row r="305" s="14" customFormat="1">
      <c r="A305" s="14"/>
      <c r="B305" s="245"/>
      <c r="C305" s="246"/>
      <c r="D305" s="236" t="s">
        <v>170</v>
      </c>
      <c r="E305" s="247" t="s">
        <v>1</v>
      </c>
      <c r="F305" s="248" t="s">
        <v>381</v>
      </c>
      <c r="G305" s="246"/>
      <c r="H305" s="249">
        <v>129.81899999999999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170</v>
      </c>
      <c r="AU305" s="255" t="s">
        <v>87</v>
      </c>
      <c r="AV305" s="14" t="s">
        <v>87</v>
      </c>
      <c r="AW305" s="14" t="s">
        <v>33</v>
      </c>
      <c r="AX305" s="14" t="s">
        <v>78</v>
      </c>
      <c r="AY305" s="255" t="s">
        <v>162</v>
      </c>
    </row>
    <row r="306" s="13" customFormat="1">
      <c r="A306" s="13"/>
      <c r="B306" s="234"/>
      <c r="C306" s="235"/>
      <c r="D306" s="236" t="s">
        <v>170</v>
      </c>
      <c r="E306" s="237" t="s">
        <v>1</v>
      </c>
      <c r="F306" s="238" t="s">
        <v>382</v>
      </c>
      <c r="G306" s="235"/>
      <c r="H306" s="237" t="s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170</v>
      </c>
      <c r="AU306" s="244" t="s">
        <v>87</v>
      </c>
      <c r="AV306" s="13" t="s">
        <v>34</v>
      </c>
      <c r="AW306" s="13" t="s">
        <v>33</v>
      </c>
      <c r="AX306" s="13" t="s">
        <v>78</v>
      </c>
      <c r="AY306" s="244" t="s">
        <v>162</v>
      </c>
    </row>
    <row r="307" s="14" customFormat="1">
      <c r="A307" s="14"/>
      <c r="B307" s="245"/>
      <c r="C307" s="246"/>
      <c r="D307" s="236" t="s">
        <v>170</v>
      </c>
      <c r="E307" s="247" t="s">
        <v>1</v>
      </c>
      <c r="F307" s="248" t="s">
        <v>383</v>
      </c>
      <c r="G307" s="246"/>
      <c r="H307" s="249">
        <v>-63.945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170</v>
      </c>
      <c r="AU307" s="255" t="s">
        <v>87</v>
      </c>
      <c r="AV307" s="14" t="s">
        <v>87</v>
      </c>
      <c r="AW307" s="14" t="s">
        <v>33</v>
      </c>
      <c r="AX307" s="14" t="s">
        <v>78</v>
      </c>
      <c r="AY307" s="255" t="s">
        <v>162</v>
      </c>
    </row>
    <row r="308" s="15" customFormat="1">
      <c r="A308" s="15"/>
      <c r="B308" s="256"/>
      <c r="C308" s="257"/>
      <c r="D308" s="236" t="s">
        <v>170</v>
      </c>
      <c r="E308" s="258" t="s">
        <v>1</v>
      </c>
      <c r="F308" s="259" t="s">
        <v>180</v>
      </c>
      <c r="G308" s="257"/>
      <c r="H308" s="260">
        <v>65.873999999999995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6" t="s">
        <v>170</v>
      </c>
      <c r="AU308" s="266" t="s">
        <v>87</v>
      </c>
      <c r="AV308" s="15" t="s">
        <v>168</v>
      </c>
      <c r="AW308" s="15" t="s">
        <v>33</v>
      </c>
      <c r="AX308" s="15" t="s">
        <v>34</v>
      </c>
      <c r="AY308" s="266" t="s">
        <v>162</v>
      </c>
    </row>
    <row r="309" s="2" customFormat="1" ht="24.15" customHeight="1">
      <c r="A309" s="39"/>
      <c r="B309" s="40"/>
      <c r="C309" s="267" t="s">
        <v>384</v>
      </c>
      <c r="D309" s="267" t="s">
        <v>250</v>
      </c>
      <c r="E309" s="268" t="s">
        <v>385</v>
      </c>
      <c r="F309" s="269" t="s">
        <v>386</v>
      </c>
      <c r="G309" s="270" t="s">
        <v>167</v>
      </c>
      <c r="H309" s="271">
        <v>69.168000000000006</v>
      </c>
      <c r="I309" s="272"/>
      <c r="J309" s="273">
        <f>ROUND(I309*H309,1)</f>
        <v>0</v>
      </c>
      <c r="K309" s="274"/>
      <c r="L309" s="275"/>
      <c r="M309" s="276" t="s">
        <v>1</v>
      </c>
      <c r="N309" s="277" t="s">
        <v>43</v>
      </c>
      <c r="O309" s="92"/>
      <c r="P309" s="230">
        <f>O309*H309</f>
        <v>0</v>
      </c>
      <c r="Q309" s="230">
        <v>0.0195</v>
      </c>
      <c r="R309" s="230">
        <f>Q309*H309</f>
        <v>1.3487760000000002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210</v>
      </c>
      <c r="AT309" s="232" t="s">
        <v>250</v>
      </c>
      <c r="AU309" s="232" t="s">
        <v>87</v>
      </c>
      <c r="AY309" s="18" t="s">
        <v>162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34</v>
      </c>
      <c r="BK309" s="233">
        <f>ROUND(I309*H309,1)</f>
        <v>0</v>
      </c>
      <c r="BL309" s="18" t="s">
        <v>168</v>
      </c>
      <c r="BM309" s="232" t="s">
        <v>387</v>
      </c>
    </row>
    <row r="310" s="14" customFormat="1">
      <c r="A310" s="14"/>
      <c r="B310" s="245"/>
      <c r="C310" s="246"/>
      <c r="D310" s="236" t="s">
        <v>170</v>
      </c>
      <c r="E310" s="246"/>
      <c r="F310" s="248" t="s">
        <v>388</v>
      </c>
      <c r="G310" s="246"/>
      <c r="H310" s="249">
        <v>69.168000000000006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170</v>
      </c>
      <c r="AU310" s="255" t="s">
        <v>87</v>
      </c>
      <c r="AV310" s="14" t="s">
        <v>87</v>
      </c>
      <c r="AW310" s="14" t="s">
        <v>4</v>
      </c>
      <c r="AX310" s="14" t="s">
        <v>34</v>
      </c>
      <c r="AY310" s="255" t="s">
        <v>162</v>
      </c>
    </row>
    <row r="311" s="2" customFormat="1" ht="33" customHeight="1">
      <c r="A311" s="39"/>
      <c r="B311" s="40"/>
      <c r="C311" s="220" t="s">
        <v>389</v>
      </c>
      <c r="D311" s="220" t="s">
        <v>164</v>
      </c>
      <c r="E311" s="221" t="s">
        <v>390</v>
      </c>
      <c r="F311" s="222" t="s">
        <v>391</v>
      </c>
      <c r="G311" s="223" t="s">
        <v>392</v>
      </c>
      <c r="H311" s="224">
        <v>457.60000000000002</v>
      </c>
      <c r="I311" s="225"/>
      <c r="J311" s="226">
        <f>ROUND(I311*H311,1)</f>
        <v>0</v>
      </c>
      <c r="K311" s="227"/>
      <c r="L311" s="45"/>
      <c r="M311" s="228" t="s">
        <v>1</v>
      </c>
      <c r="N311" s="229" t="s">
        <v>43</v>
      </c>
      <c r="O311" s="92"/>
      <c r="P311" s="230">
        <f>O311*H311</f>
        <v>0</v>
      </c>
      <c r="Q311" s="230">
        <v>0.0033899999999999998</v>
      </c>
      <c r="R311" s="230">
        <f>Q311*H311</f>
        <v>1.551264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168</v>
      </c>
      <c r="AT311" s="232" t="s">
        <v>164</v>
      </c>
      <c r="AU311" s="232" t="s">
        <v>87</v>
      </c>
      <c r="AY311" s="18" t="s">
        <v>162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34</v>
      </c>
      <c r="BK311" s="233">
        <f>ROUND(I311*H311,1)</f>
        <v>0</v>
      </c>
      <c r="BL311" s="18" t="s">
        <v>168</v>
      </c>
      <c r="BM311" s="232" t="s">
        <v>393</v>
      </c>
    </row>
    <row r="312" s="13" customFormat="1">
      <c r="A312" s="13"/>
      <c r="B312" s="234"/>
      <c r="C312" s="235"/>
      <c r="D312" s="236" t="s">
        <v>170</v>
      </c>
      <c r="E312" s="237" t="s">
        <v>1</v>
      </c>
      <c r="F312" s="238" t="s">
        <v>394</v>
      </c>
      <c r="G312" s="235"/>
      <c r="H312" s="237" t="s">
        <v>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170</v>
      </c>
      <c r="AU312" s="244" t="s">
        <v>87</v>
      </c>
      <c r="AV312" s="13" t="s">
        <v>34</v>
      </c>
      <c r="AW312" s="13" t="s">
        <v>33</v>
      </c>
      <c r="AX312" s="13" t="s">
        <v>78</v>
      </c>
      <c r="AY312" s="244" t="s">
        <v>162</v>
      </c>
    </row>
    <row r="313" s="14" customFormat="1">
      <c r="A313" s="14"/>
      <c r="B313" s="245"/>
      <c r="C313" s="246"/>
      <c r="D313" s="236" t="s">
        <v>170</v>
      </c>
      <c r="E313" s="247" t="s">
        <v>1</v>
      </c>
      <c r="F313" s="248" t="s">
        <v>395</v>
      </c>
      <c r="G313" s="246"/>
      <c r="H313" s="249">
        <v>457.60000000000002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170</v>
      </c>
      <c r="AU313" s="255" t="s">
        <v>87</v>
      </c>
      <c r="AV313" s="14" t="s">
        <v>87</v>
      </c>
      <c r="AW313" s="14" t="s">
        <v>33</v>
      </c>
      <c r="AX313" s="14" t="s">
        <v>34</v>
      </c>
      <c r="AY313" s="255" t="s">
        <v>162</v>
      </c>
    </row>
    <row r="314" s="2" customFormat="1" ht="24.15" customHeight="1">
      <c r="A314" s="39"/>
      <c r="B314" s="40"/>
      <c r="C314" s="267" t="s">
        <v>396</v>
      </c>
      <c r="D314" s="267" t="s">
        <v>250</v>
      </c>
      <c r="E314" s="268" t="s">
        <v>305</v>
      </c>
      <c r="F314" s="269" t="s">
        <v>306</v>
      </c>
      <c r="G314" s="270" t="s">
        <v>167</v>
      </c>
      <c r="H314" s="271">
        <v>129.72999999999999</v>
      </c>
      <c r="I314" s="272"/>
      <c r="J314" s="273">
        <f>ROUND(I314*H314,1)</f>
        <v>0</v>
      </c>
      <c r="K314" s="274"/>
      <c r="L314" s="275"/>
      <c r="M314" s="276" t="s">
        <v>1</v>
      </c>
      <c r="N314" s="277" t="s">
        <v>43</v>
      </c>
      <c r="O314" s="92"/>
      <c r="P314" s="230">
        <f>O314*H314</f>
        <v>0</v>
      </c>
      <c r="Q314" s="230">
        <v>0.0060000000000000001</v>
      </c>
      <c r="R314" s="230">
        <f>Q314*H314</f>
        <v>0.77837999999999996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210</v>
      </c>
      <c r="AT314" s="232" t="s">
        <v>250</v>
      </c>
      <c r="AU314" s="232" t="s">
        <v>87</v>
      </c>
      <c r="AY314" s="18" t="s">
        <v>162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34</v>
      </c>
      <c r="BK314" s="233">
        <f>ROUND(I314*H314,1)</f>
        <v>0</v>
      </c>
      <c r="BL314" s="18" t="s">
        <v>168</v>
      </c>
      <c r="BM314" s="232" t="s">
        <v>397</v>
      </c>
    </row>
    <row r="315" s="14" customFormat="1">
      <c r="A315" s="14"/>
      <c r="B315" s="245"/>
      <c r="C315" s="246"/>
      <c r="D315" s="236" t="s">
        <v>170</v>
      </c>
      <c r="E315" s="247" t="s">
        <v>1</v>
      </c>
      <c r="F315" s="248" t="s">
        <v>398</v>
      </c>
      <c r="G315" s="246"/>
      <c r="H315" s="249">
        <v>123.55200000000001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170</v>
      </c>
      <c r="AU315" s="255" t="s">
        <v>87</v>
      </c>
      <c r="AV315" s="14" t="s">
        <v>87</v>
      </c>
      <c r="AW315" s="14" t="s">
        <v>33</v>
      </c>
      <c r="AX315" s="14" t="s">
        <v>34</v>
      </c>
      <c r="AY315" s="255" t="s">
        <v>162</v>
      </c>
    </row>
    <row r="316" s="14" customFormat="1">
      <c r="A316" s="14"/>
      <c r="B316" s="245"/>
      <c r="C316" s="246"/>
      <c r="D316" s="236" t="s">
        <v>170</v>
      </c>
      <c r="E316" s="246"/>
      <c r="F316" s="248" t="s">
        <v>399</v>
      </c>
      <c r="G316" s="246"/>
      <c r="H316" s="249">
        <v>129.72999999999999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170</v>
      </c>
      <c r="AU316" s="255" t="s">
        <v>87</v>
      </c>
      <c r="AV316" s="14" t="s">
        <v>87</v>
      </c>
      <c r="AW316" s="14" t="s">
        <v>4</v>
      </c>
      <c r="AX316" s="14" t="s">
        <v>34</v>
      </c>
      <c r="AY316" s="255" t="s">
        <v>162</v>
      </c>
    </row>
    <row r="317" s="2" customFormat="1" ht="24.15" customHeight="1">
      <c r="A317" s="39"/>
      <c r="B317" s="40"/>
      <c r="C317" s="220" t="s">
        <v>400</v>
      </c>
      <c r="D317" s="220" t="s">
        <v>164</v>
      </c>
      <c r="E317" s="221" t="s">
        <v>401</v>
      </c>
      <c r="F317" s="222" t="s">
        <v>402</v>
      </c>
      <c r="G317" s="223" t="s">
        <v>167</v>
      </c>
      <c r="H317" s="224">
        <v>712.93499999999995</v>
      </c>
      <c r="I317" s="225"/>
      <c r="J317" s="226">
        <f>ROUND(I317*H317,1)</f>
        <v>0</v>
      </c>
      <c r="K317" s="227"/>
      <c r="L317" s="45"/>
      <c r="M317" s="228" t="s">
        <v>1</v>
      </c>
      <c r="N317" s="229" t="s">
        <v>43</v>
      </c>
      <c r="O317" s="92"/>
      <c r="P317" s="230">
        <f>O317*H317</f>
        <v>0</v>
      </c>
      <c r="Q317" s="230">
        <v>8.0599999999999994E-05</v>
      </c>
      <c r="R317" s="230">
        <f>Q317*H317</f>
        <v>0.057462560999999988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168</v>
      </c>
      <c r="AT317" s="232" t="s">
        <v>164</v>
      </c>
      <c r="AU317" s="232" t="s">
        <v>87</v>
      </c>
      <c r="AY317" s="18" t="s">
        <v>162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34</v>
      </c>
      <c r="BK317" s="233">
        <f>ROUND(I317*H317,1)</f>
        <v>0</v>
      </c>
      <c r="BL317" s="18" t="s">
        <v>168</v>
      </c>
      <c r="BM317" s="232" t="s">
        <v>403</v>
      </c>
    </row>
    <row r="318" s="2" customFormat="1" ht="21.75" customHeight="1">
      <c r="A318" s="39"/>
      <c r="B318" s="40"/>
      <c r="C318" s="220" t="s">
        <v>404</v>
      </c>
      <c r="D318" s="220" t="s">
        <v>164</v>
      </c>
      <c r="E318" s="221" t="s">
        <v>405</v>
      </c>
      <c r="F318" s="222" t="s">
        <v>406</v>
      </c>
      <c r="G318" s="223" t="s">
        <v>392</v>
      </c>
      <c r="H318" s="224">
        <v>85.174999999999997</v>
      </c>
      <c r="I318" s="225"/>
      <c r="J318" s="226">
        <f>ROUND(I318*H318,1)</f>
        <v>0</v>
      </c>
      <c r="K318" s="227"/>
      <c r="L318" s="45"/>
      <c r="M318" s="228" t="s">
        <v>1</v>
      </c>
      <c r="N318" s="229" t="s">
        <v>43</v>
      </c>
      <c r="O318" s="92"/>
      <c r="P318" s="230">
        <f>O318*H318</f>
        <v>0</v>
      </c>
      <c r="Q318" s="230">
        <v>3.0000000000000001E-05</v>
      </c>
      <c r="R318" s="230">
        <f>Q318*H318</f>
        <v>0.0025552499999999998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168</v>
      </c>
      <c r="AT318" s="232" t="s">
        <v>164</v>
      </c>
      <c r="AU318" s="232" t="s">
        <v>87</v>
      </c>
      <c r="AY318" s="18" t="s">
        <v>162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34</v>
      </c>
      <c r="BK318" s="233">
        <f>ROUND(I318*H318,1)</f>
        <v>0</v>
      </c>
      <c r="BL318" s="18" t="s">
        <v>168</v>
      </c>
      <c r="BM318" s="232" t="s">
        <v>407</v>
      </c>
    </row>
    <row r="319" s="13" customFormat="1">
      <c r="A319" s="13"/>
      <c r="B319" s="234"/>
      <c r="C319" s="235"/>
      <c r="D319" s="236" t="s">
        <v>170</v>
      </c>
      <c r="E319" s="237" t="s">
        <v>1</v>
      </c>
      <c r="F319" s="238" t="s">
        <v>408</v>
      </c>
      <c r="G319" s="235"/>
      <c r="H319" s="237" t="s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170</v>
      </c>
      <c r="AU319" s="244" t="s">
        <v>87</v>
      </c>
      <c r="AV319" s="13" t="s">
        <v>34</v>
      </c>
      <c r="AW319" s="13" t="s">
        <v>33</v>
      </c>
      <c r="AX319" s="13" t="s">
        <v>78</v>
      </c>
      <c r="AY319" s="244" t="s">
        <v>162</v>
      </c>
    </row>
    <row r="320" s="14" customFormat="1">
      <c r="A320" s="14"/>
      <c r="B320" s="245"/>
      <c r="C320" s="246"/>
      <c r="D320" s="236" t="s">
        <v>170</v>
      </c>
      <c r="E320" s="247" t="s">
        <v>1</v>
      </c>
      <c r="F320" s="248" t="s">
        <v>409</v>
      </c>
      <c r="G320" s="246"/>
      <c r="H320" s="249">
        <v>14.93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170</v>
      </c>
      <c r="AU320" s="255" t="s">
        <v>87</v>
      </c>
      <c r="AV320" s="14" t="s">
        <v>87</v>
      </c>
      <c r="AW320" s="14" t="s">
        <v>33</v>
      </c>
      <c r="AX320" s="14" t="s">
        <v>78</v>
      </c>
      <c r="AY320" s="255" t="s">
        <v>162</v>
      </c>
    </row>
    <row r="321" s="14" customFormat="1">
      <c r="A321" s="14"/>
      <c r="B321" s="245"/>
      <c r="C321" s="246"/>
      <c r="D321" s="236" t="s">
        <v>170</v>
      </c>
      <c r="E321" s="247" t="s">
        <v>1</v>
      </c>
      <c r="F321" s="248" t="s">
        <v>410</v>
      </c>
      <c r="G321" s="246"/>
      <c r="H321" s="249">
        <v>25.68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170</v>
      </c>
      <c r="AU321" s="255" t="s">
        <v>87</v>
      </c>
      <c r="AV321" s="14" t="s">
        <v>87</v>
      </c>
      <c r="AW321" s="14" t="s">
        <v>33</v>
      </c>
      <c r="AX321" s="14" t="s">
        <v>78</v>
      </c>
      <c r="AY321" s="255" t="s">
        <v>162</v>
      </c>
    </row>
    <row r="322" s="14" customFormat="1">
      <c r="A322" s="14"/>
      <c r="B322" s="245"/>
      <c r="C322" s="246"/>
      <c r="D322" s="236" t="s">
        <v>170</v>
      </c>
      <c r="E322" s="247" t="s">
        <v>1</v>
      </c>
      <c r="F322" s="248" t="s">
        <v>411</v>
      </c>
      <c r="G322" s="246"/>
      <c r="H322" s="249">
        <v>28.739999999999998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170</v>
      </c>
      <c r="AU322" s="255" t="s">
        <v>87</v>
      </c>
      <c r="AV322" s="14" t="s">
        <v>87</v>
      </c>
      <c r="AW322" s="14" t="s">
        <v>33</v>
      </c>
      <c r="AX322" s="14" t="s">
        <v>78</v>
      </c>
      <c r="AY322" s="255" t="s">
        <v>162</v>
      </c>
    </row>
    <row r="323" s="14" customFormat="1">
      <c r="A323" s="14"/>
      <c r="B323" s="245"/>
      <c r="C323" s="246"/>
      <c r="D323" s="236" t="s">
        <v>170</v>
      </c>
      <c r="E323" s="247" t="s">
        <v>1</v>
      </c>
      <c r="F323" s="248" t="s">
        <v>412</v>
      </c>
      <c r="G323" s="246"/>
      <c r="H323" s="249">
        <v>3.0800000000000001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170</v>
      </c>
      <c r="AU323" s="255" t="s">
        <v>87</v>
      </c>
      <c r="AV323" s="14" t="s">
        <v>87</v>
      </c>
      <c r="AW323" s="14" t="s">
        <v>33</v>
      </c>
      <c r="AX323" s="14" t="s">
        <v>78</v>
      </c>
      <c r="AY323" s="255" t="s">
        <v>162</v>
      </c>
    </row>
    <row r="324" s="14" customFormat="1">
      <c r="A324" s="14"/>
      <c r="B324" s="245"/>
      <c r="C324" s="246"/>
      <c r="D324" s="236" t="s">
        <v>170</v>
      </c>
      <c r="E324" s="247" t="s">
        <v>1</v>
      </c>
      <c r="F324" s="248" t="s">
        <v>413</v>
      </c>
      <c r="G324" s="246"/>
      <c r="H324" s="249">
        <v>14.545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170</v>
      </c>
      <c r="AU324" s="255" t="s">
        <v>87</v>
      </c>
      <c r="AV324" s="14" t="s">
        <v>87</v>
      </c>
      <c r="AW324" s="14" t="s">
        <v>33</v>
      </c>
      <c r="AX324" s="14" t="s">
        <v>78</v>
      </c>
      <c r="AY324" s="255" t="s">
        <v>162</v>
      </c>
    </row>
    <row r="325" s="13" customFormat="1">
      <c r="A325" s="13"/>
      <c r="B325" s="234"/>
      <c r="C325" s="235"/>
      <c r="D325" s="236" t="s">
        <v>170</v>
      </c>
      <c r="E325" s="237" t="s">
        <v>1</v>
      </c>
      <c r="F325" s="238" t="s">
        <v>342</v>
      </c>
      <c r="G325" s="235"/>
      <c r="H325" s="237" t="s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170</v>
      </c>
      <c r="AU325" s="244" t="s">
        <v>87</v>
      </c>
      <c r="AV325" s="13" t="s">
        <v>34</v>
      </c>
      <c r="AW325" s="13" t="s">
        <v>33</v>
      </c>
      <c r="AX325" s="13" t="s">
        <v>78</v>
      </c>
      <c r="AY325" s="244" t="s">
        <v>162</v>
      </c>
    </row>
    <row r="326" s="14" customFormat="1">
      <c r="A326" s="14"/>
      <c r="B326" s="245"/>
      <c r="C326" s="246"/>
      <c r="D326" s="236" t="s">
        <v>170</v>
      </c>
      <c r="E326" s="247" t="s">
        <v>1</v>
      </c>
      <c r="F326" s="248" t="s">
        <v>414</v>
      </c>
      <c r="G326" s="246"/>
      <c r="H326" s="249">
        <v>-1.8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170</v>
      </c>
      <c r="AU326" s="255" t="s">
        <v>87</v>
      </c>
      <c r="AV326" s="14" t="s">
        <v>87</v>
      </c>
      <c r="AW326" s="14" t="s">
        <v>33</v>
      </c>
      <c r="AX326" s="14" t="s">
        <v>78</v>
      </c>
      <c r="AY326" s="255" t="s">
        <v>162</v>
      </c>
    </row>
    <row r="327" s="15" customFormat="1">
      <c r="A327" s="15"/>
      <c r="B327" s="256"/>
      <c r="C327" s="257"/>
      <c r="D327" s="236" t="s">
        <v>170</v>
      </c>
      <c r="E327" s="258" t="s">
        <v>1</v>
      </c>
      <c r="F327" s="259" t="s">
        <v>180</v>
      </c>
      <c r="G327" s="257"/>
      <c r="H327" s="260">
        <v>85.174999999999997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6" t="s">
        <v>170</v>
      </c>
      <c r="AU327" s="266" t="s">
        <v>87</v>
      </c>
      <c r="AV327" s="15" t="s">
        <v>168</v>
      </c>
      <c r="AW327" s="15" t="s">
        <v>33</v>
      </c>
      <c r="AX327" s="15" t="s">
        <v>34</v>
      </c>
      <c r="AY327" s="266" t="s">
        <v>162</v>
      </c>
    </row>
    <row r="328" s="2" customFormat="1" ht="24.15" customHeight="1">
      <c r="A328" s="39"/>
      <c r="B328" s="40"/>
      <c r="C328" s="267" t="s">
        <v>415</v>
      </c>
      <c r="D328" s="267" t="s">
        <v>250</v>
      </c>
      <c r="E328" s="268" t="s">
        <v>416</v>
      </c>
      <c r="F328" s="269" t="s">
        <v>417</v>
      </c>
      <c r="G328" s="270" t="s">
        <v>392</v>
      </c>
      <c r="H328" s="271">
        <v>89.433999999999998</v>
      </c>
      <c r="I328" s="272"/>
      <c r="J328" s="273">
        <f>ROUND(I328*H328,1)</f>
        <v>0</v>
      </c>
      <c r="K328" s="274"/>
      <c r="L328" s="275"/>
      <c r="M328" s="276" t="s">
        <v>1</v>
      </c>
      <c r="N328" s="277" t="s">
        <v>43</v>
      </c>
      <c r="O328" s="92"/>
      <c r="P328" s="230">
        <f>O328*H328</f>
        <v>0</v>
      </c>
      <c r="Q328" s="230">
        <v>0.00042000000000000002</v>
      </c>
      <c r="R328" s="230">
        <f>Q328*H328</f>
        <v>0.037562280000000003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210</v>
      </c>
      <c r="AT328" s="232" t="s">
        <v>250</v>
      </c>
      <c r="AU328" s="232" t="s">
        <v>87</v>
      </c>
      <c r="AY328" s="18" t="s">
        <v>162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34</v>
      </c>
      <c r="BK328" s="233">
        <f>ROUND(I328*H328,1)</f>
        <v>0</v>
      </c>
      <c r="BL328" s="18" t="s">
        <v>168</v>
      </c>
      <c r="BM328" s="232" t="s">
        <v>418</v>
      </c>
    </row>
    <row r="329" s="14" customFormat="1">
      <c r="A329" s="14"/>
      <c r="B329" s="245"/>
      <c r="C329" s="246"/>
      <c r="D329" s="236" t="s">
        <v>170</v>
      </c>
      <c r="E329" s="246"/>
      <c r="F329" s="248" t="s">
        <v>419</v>
      </c>
      <c r="G329" s="246"/>
      <c r="H329" s="249">
        <v>89.433999999999998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170</v>
      </c>
      <c r="AU329" s="255" t="s">
        <v>87</v>
      </c>
      <c r="AV329" s="14" t="s">
        <v>87</v>
      </c>
      <c r="AW329" s="14" t="s">
        <v>4</v>
      </c>
      <c r="AX329" s="14" t="s">
        <v>34</v>
      </c>
      <c r="AY329" s="255" t="s">
        <v>162</v>
      </c>
    </row>
    <row r="330" s="2" customFormat="1" ht="16.5" customHeight="1">
      <c r="A330" s="39"/>
      <c r="B330" s="40"/>
      <c r="C330" s="220" t="s">
        <v>420</v>
      </c>
      <c r="D330" s="220" t="s">
        <v>164</v>
      </c>
      <c r="E330" s="221" t="s">
        <v>421</v>
      </c>
      <c r="F330" s="222" t="s">
        <v>422</v>
      </c>
      <c r="G330" s="223" t="s">
        <v>392</v>
      </c>
      <c r="H330" s="224">
        <v>1263.6800000000001</v>
      </c>
      <c r="I330" s="225"/>
      <c r="J330" s="226">
        <f>ROUND(I330*H330,1)</f>
        <v>0</v>
      </c>
      <c r="K330" s="227"/>
      <c r="L330" s="45"/>
      <c r="M330" s="228" t="s">
        <v>1</v>
      </c>
      <c r="N330" s="229" t="s">
        <v>43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168</v>
      </c>
      <c r="AT330" s="232" t="s">
        <v>164</v>
      </c>
      <c r="AU330" s="232" t="s">
        <v>87</v>
      </c>
      <c r="AY330" s="18" t="s">
        <v>162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34</v>
      </c>
      <c r="BK330" s="233">
        <f>ROUND(I330*H330,1)</f>
        <v>0</v>
      </c>
      <c r="BL330" s="18" t="s">
        <v>168</v>
      </c>
      <c r="BM330" s="232" t="s">
        <v>423</v>
      </c>
    </row>
    <row r="331" s="13" customFormat="1">
      <c r="A331" s="13"/>
      <c r="B331" s="234"/>
      <c r="C331" s="235"/>
      <c r="D331" s="236" t="s">
        <v>170</v>
      </c>
      <c r="E331" s="237" t="s">
        <v>1</v>
      </c>
      <c r="F331" s="238" t="s">
        <v>424</v>
      </c>
      <c r="G331" s="235"/>
      <c r="H331" s="237" t="s">
        <v>1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170</v>
      </c>
      <c r="AU331" s="244" t="s">
        <v>87</v>
      </c>
      <c r="AV331" s="13" t="s">
        <v>34</v>
      </c>
      <c r="AW331" s="13" t="s">
        <v>33</v>
      </c>
      <c r="AX331" s="13" t="s">
        <v>78</v>
      </c>
      <c r="AY331" s="244" t="s">
        <v>162</v>
      </c>
    </row>
    <row r="332" s="13" customFormat="1">
      <c r="A332" s="13"/>
      <c r="B332" s="234"/>
      <c r="C332" s="235"/>
      <c r="D332" s="236" t="s">
        <v>170</v>
      </c>
      <c r="E332" s="237" t="s">
        <v>1</v>
      </c>
      <c r="F332" s="238" t="s">
        <v>425</v>
      </c>
      <c r="G332" s="235"/>
      <c r="H332" s="237" t="s">
        <v>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170</v>
      </c>
      <c r="AU332" s="244" t="s">
        <v>87</v>
      </c>
      <c r="AV332" s="13" t="s">
        <v>34</v>
      </c>
      <c r="AW332" s="13" t="s">
        <v>33</v>
      </c>
      <c r="AX332" s="13" t="s">
        <v>78</v>
      </c>
      <c r="AY332" s="244" t="s">
        <v>162</v>
      </c>
    </row>
    <row r="333" s="14" customFormat="1">
      <c r="A333" s="14"/>
      <c r="B333" s="245"/>
      <c r="C333" s="246"/>
      <c r="D333" s="236" t="s">
        <v>170</v>
      </c>
      <c r="E333" s="247" t="s">
        <v>1</v>
      </c>
      <c r="F333" s="248" t="s">
        <v>426</v>
      </c>
      <c r="G333" s="246"/>
      <c r="H333" s="249">
        <v>8.1500000000000004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170</v>
      </c>
      <c r="AU333" s="255" t="s">
        <v>87</v>
      </c>
      <c r="AV333" s="14" t="s">
        <v>87</v>
      </c>
      <c r="AW333" s="14" t="s">
        <v>33</v>
      </c>
      <c r="AX333" s="14" t="s">
        <v>78</v>
      </c>
      <c r="AY333" s="255" t="s">
        <v>162</v>
      </c>
    </row>
    <row r="334" s="14" customFormat="1">
      <c r="A334" s="14"/>
      <c r="B334" s="245"/>
      <c r="C334" s="246"/>
      <c r="D334" s="236" t="s">
        <v>170</v>
      </c>
      <c r="E334" s="247" t="s">
        <v>1</v>
      </c>
      <c r="F334" s="248" t="s">
        <v>427</v>
      </c>
      <c r="G334" s="246"/>
      <c r="H334" s="249">
        <v>88.200000000000003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170</v>
      </c>
      <c r="AU334" s="255" t="s">
        <v>87</v>
      </c>
      <c r="AV334" s="14" t="s">
        <v>87</v>
      </c>
      <c r="AW334" s="14" t="s">
        <v>33</v>
      </c>
      <c r="AX334" s="14" t="s">
        <v>78</v>
      </c>
      <c r="AY334" s="255" t="s">
        <v>162</v>
      </c>
    </row>
    <row r="335" s="13" customFormat="1">
      <c r="A335" s="13"/>
      <c r="B335" s="234"/>
      <c r="C335" s="235"/>
      <c r="D335" s="236" t="s">
        <v>170</v>
      </c>
      <c r="E335" s="237" t="s">
        <v>1</v>
      </c>
      <c r="F335" s="238" t="s">
        <v>361</v>
      </c>
      <c r="G335" s="235"/>
      <c r="H335" s="237" t="s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170</v>
      </c>
      <c r="AU335" s="244" t="s">
        <v>87</v>
      </c>
      <c r="AV335" s="13" t="s">
        <v>34</v>
      </c>
      <c r="AW335" s="13" t="s">
        <v>33</v>
      </c>
      <c r="AX335" s="13" t="s">
        <v>78</v>
      </c>
      <c r="AY335" s="244" t="s">
        <v>162</v>
      </c>
    </row>
    <row r="336" s="14" customFormat="1">
      <c r="A336" s="14"/>
      <c r="B336" s="245"/>
      <c r="C336" s="246"/>
      <c r="D336" s="236" t="s">
        <v>170</v>
      </c>
      <c r="E336" s="247" t="s">
        <v>1</v>
      </c>
      <c r="F336" s="248" t="s">
        <v>428</v>
      </c>
      <c r="G336" s="246"/>
      <c r="H336" s="249">
        <v>19.149999999999999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170</v>
      </c>
      <c r="AU336" s="255" t="s">
        <v>87</v>
      </c>
      <c r="AV336" s="14" t="s">
        <v>87</v>
      </c>
      <c r="AW336" s="14" t="s">
        <v>33</v>
      </c>
      <c r="AX336" s="14" t="s">
        <v>78</v>
      </c>
      <c r="AY336" s="255" t="s">
        <v>162</v>
      </c>
    </row>
    <row r="337" s="13" customFormat="1">
      <c r="A337" s="13"/>
      <c r="B337" s="234"/>
      <c r="C337" s="235"/>
      <c r="D337" s="236" t="s">
        <v>170</v>
      </c>
      <c r="E337" s="237" t="s">
        <v>1</v>
      </c>
      <c r="F337" s="238" t="s">
        <v>429</v>
      </c>
      <c r="G337" s="235"/>
      <c r="H337" s="237" t="s">
        <v>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170</v>
      </c>
      <c r="AU337" s="244" t="s">
        <v>87</v>
      </c>
      <c r="AV337" s="13" t="s">
        <v>34</v>
      </c>
      <c r="AW337" s="13" t="s">
        <v>33</v>
      </c>
      <c r="AX337" s="13" t="s">
        <v>78</v>
      </c>
      <c r="AY337" s="244" t="s">
        <v>162</v>
      </c>
    </row>
    <row r="338" s="14" customFormat="1">
      <c r="A338" s="14"/>
      <c r="B338" s="245"/>
      <c r="C338" s="246"/>
      <c r="D338" s="236" t="s">
        <v>170</v>
      </c>
      <c r="E338" s="247" t="s">
        <v>1</v>
      </c>
      <c r="F338" s="248" t="s">
        <v>395</v>
      </c>
      <c r="G338" s="246"/>
      <c r="H338" s="249">
        <v>457.60000000000002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170</v>
      </c>
      <c r="AU338" s="255" t="s">
        <v>87</v>
      </c>
      <c r="AV338" s="14" t="s">
        <v>87</v>
      </c>
      <c r="AW338" s="14" t="s">
        <v>33</v>
      </c>
      <c r="AX338" s="14" t="s">
        <v>78</v>
      </c>
      <c r="AY338" s="255" t="s">
        <v>162</v>
      </c>
    </row>
    <row r="339" s="14" customFormat="1">
      <c r="A339" s="14"/>
      <c r="B339" s="245"/>
      <c r="C339" s="246"/>
      <c r="D339" s="236" t="s">
        <v>170</v>
      </c>
      <c r="E339" s="247" t="s">
        <v>1</v>
      </c>
      <c r="F339" s="248" t="s">
        <v>430</v>
      </c>
      <c r="G339" s="246"/>
      <c r="H339" s="249">
        <v>8.4000000000000004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170</v>
      </c>
      <c r="AU339" s="255" t="s">
        <v>87</v>
      </c>
      <c r="AV339" s="14" t="s">
        <v>87</v>
      </c>
      <c r="AW339" s="14" t="s">
        <v>33</v>
      </c>
      <c r="AX339" s="14" t="s">
        <v>78</v>
      </c>
      <c r="AY339" s="255" t="s">
        <v>162</v>
      </c>
    </row>
    <row r="340" s="14" customFormat="1">
      <c r="A340" s="14"/>
      <c r="B340" s="245"/>
      <c r="C340" s="246"/>
      <c r="D340" s="236" t="s">
        <v>170</v>
      </c>
      <c r="E340" s="247" t="s">
        <v>1</v>
      </c>
      <c r="F340" s="248" t="s">
        <v>431</v>
      </c>
      <c r="G340" s="246"/>
      <c r="H340" s="249">
        <v>7.2000000000000002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170</v>
      </c>
      <c r="AU340" s="255" t="s">
        <v>87</v>
      </c>
      <c r="AV340" s="14" t="s">
        <v>87</v>
      </c>
      <c r="AW340" s="14" t="s">
        <v>33</v>
      </c>
      <c r="AX340" s="14" t="s">
        <v>78</v>
      </c>
      <c r="AY340" s="255" t="s">
        <v>162</v>
      </c>
    </row>
    <row r="341" s="14" customFormat="1">
      <c r="A341" s="14"/>
      <c r="B341" s="245"/>
      <c r="C341" s="246"/>
      <c r="D341" s="236" t="s">
        <v>170</v>
      </c>
      <c r="E341" s="247" t="s">
        <v>1</v>
      </c>
      <c r="F341" s="248" t="s">
        <v>432</v>
      </c>
      <c r="G341" s="246"/>
      <c r="H341" s="249">
        <v>2.8999999999999999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170</v>
      </c>
      <c r="AU341" s="255" t="s">
        <v>87</v>
      </c>
      <c r="AV341" s="14" t="s">
        <v>87</v>
      </c>
      <c r="AW341" s="14" t="s">
        <v>33</v>
      </c>
      <c r="AX341" s="14" t="s">
        <v>78</v>
      </c>
      <c r="AY341" s="255" t="s">
        <v>162</v>
      </c>
    </row>
    <row r="342" s="13" customFormat="1">
      <c r="A342" s="13"/>
      <c r="B342" s="234"/>
      <c r="C342" s="235"/>
      <c r="D342" s="236" t="s">
        <v>170</v>
      </c>
      <c r="E342" s="237" t="s">
        <v>1</v>
      </c>
      <c r="F342" s="238" t="s">
        <v>433</v>
      </c>
      <c r="G342" s="235"/>
      <c r="H342" s="237" t="s">
        <v>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170</v>
      </c>
      <c r="AU342" s="244" t="s">
        <v>87</v>
      </c>
      <c r="AV342" s="13" t="s">
        <v>34</v>
      </c>
      <c r="AW342" s="13" t="s">
        <v>33</v>
      </c>
      <c r="AX342" s="13" t="s">
        <v>78</v>
      </c>
      <c r="AY342" s="244" t="s">
        <v>162</v>
      </c>
    </row>
    <row r="343" s="14" customFormat="1">
      <c r="A343" s="14"/>
      <c r="B343" s="245"/>
      <c r="C343" s="246"/>
      <c r="D343" s="236" t="s">
        <v>170</v>
      </c>
      <c r="E343" s="247" t="s">
        <v>1</v>
      </c>
      <c r="F343" s="248" t="s">
        <v>434</v>
      </c>
      <c r="G343" s="246"/>
      <c r="H343" s="249">
        <v>8.0800000000000001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170</v>
      </c>
      <c r="AU343" s="255" t="s">
        <v>87</v>
      </c>
      <c r="AV343" s="14" t="s">
        <v>87</v>
      </c>
      <c r="AW343" s="14" t="s">
        <v>33</v>
      </c>
      <c r="AX343" s="14" t="s">
        <v>78</v>
      </c>
      <c r="AY343" s="255" t="s">
        <v>162</v>
      </c>
    </row>
    <row r="344" s="16" customFormat="1">
      <c r="A344" s="16"/>
      <c r="B344" s="278"/>
      <c r="C344" s="279"/>
      <c r="D344" s="236" t="s">
        <v>170</v>
      </c>
      <c r="E344" s="280" t="s">
        <v>1</v>
      </c>
      <c r="F344" s="281" t="s">
        <v>435</v>
      </c>
      <c r="G344" s="279"/>
      <c r="H344" s="282">
        <v>599.67999999999995</v>
      </c>
      <c r="I344" s="283"/>
      <c r="J344" s="279"/>
      <c r="K344" s="279"/>
      <c r="L344" s="284"/>
      <c r="M344" s="285"/>
      <c r="N344" s="286"/>
      <c r="O344" s="286"/>
      <c r="P344" s="286"/>
      <c r="Q344" s="286"/>
      <c r="R344" s="286"/>
      <c r="S344" s="286"/>
      <c r="T344" s="287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88" t="s">
        <v>170</v>
      </c>
      <c r="AU344" s="288" t="s">
        <v>87</v>
      </c>
      <c r="AV344" s="16" t="s">
        <v>181</v>
      </c>
      <c r="AW344" s="16" t="s">
        <v>33</v>
      </c>
      <c r="AX344" s="16" t="s">
        <v>78</v>
      </c>
      <c r="AY344" s="288" t="s">
        <v>162</v>
      </c>
    </row>
    <row r="345" s="13" customFormat="1">
      <c r="A345" s="13"/>
      <c r="B345" s="234"/>
      <c r="C345" s="235"/>
      <c r="D345" s="236" t="s">
        <v>170</v>
      </c>
      <c r="E345" s="237" t="s">
        <v>1</v>
      </c>
      <c r="F345" s="238" t="s">
        <v>436</v>
      </c>
      <c r="G345" s="235"/>
      <c r="H345" s="237" t="s">
        <v>1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170</v>
      </c>
      <c r="AU345" s="244" t="s">
        <v>87</v>
      </c>
      <c r="AV345" s="13" t="s">
        <v>34</v>
      </c>
      <c r="AW345" s="13" t="s">
        <v>33</v>
      </c>
      <c r="AX345" s="13" t="s">
        <v>78</v>
      </c>
      <c r="AY345" s="244" t="s">
        <v>162</v>
      </c>
    </row>
    <row r="346" s="13" customFormat="1">
      <c r="A346" s="13"/>
      <c r="B346" s="234"/>
      <c r="C346" s="235"/>
      <c r="D346" s="236" t="s">
        <v>170</v>
      </c>
      <c r="E346" s="237" t="s">
        <v>1</v>
      </c>
      <c r="F346" s="238" t="s">
        <v>437</v>
      </c>
      <c r="G346" s="235"/>
      <c r="H346" s="237" t="s">
        <v>1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170</v>
      </c>
      <c r="AU346" s="244" t="s">
        <v>87</v>
      </c>
      <c r="AV346" s="13" t="s">
        <v>34</v>
      </c>
      <c r="AW346" s="13" t="s">
        <v>33</v>
      </c>
      <c r="AX346" s="13" t="s">
        <v>78</v>
      </c>
      <c r="AY346" s="244" t="s">
        <v>162</v>
      </c>
    </row>
    <row r="347" s="14" customFormat="1">
      <c r="A347" s="14"/>
      <c r="B347" s="245"/>
      <c r="C347" s="246"/>
      <c r="D347" s="236" t="s">
        <v>170</v>
      </c>
      <c r="E347" s="247" t="s">
        <v>1</v>
      </c>
      <c r="F347" s="248" t="s">
        <v>438</v>
      </c>
      <c r="G347" s="246"/>
      <c r="H347" s="249">
        <v>14.664999999999999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170</v>
      </c>
      <c r="AU347" s="255" t="s">
        <v>87</v>
      </c>
      <c r="AV347" s="14" t="s">
        <v>87</v>
      </c>
      <c r="AW347" s="14" t="s">
        <v>33</v>
      </c>
      <c r="AX347" s="14" t="s">
        <v>78</v>
      </c>
      <c r="AY347" s="255" t="s">
        <v>162</v>
      </c>
    </row>
    <row r="348" s="13" customFormat="1">
      <c r="A348" s="13"/>
      <c r="B348" s="234"/>
      <c r="C348" s="235"/>
      <c r="D348" s="236" t="s">
        <v>170</v>
      </c>
      <c r="E348" s="237" t="s">
        <v>1</v>
      </c>
      <c r="F348" s="238" t="s">
        <v>429</v>
      </c>
      <c r="G348" s="235"/>
      <c r="H348" s="237" t="s">
        <v>1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170</v>
      </c>
      <c r="AU348" s="244" t="s">
        <v>87</v>
      </c>
      <c r="AV348" s="13" t="s">
        <v>34</v>
      </c>
      <c r="AW348" s="13" t="s">
        <v>33</v>
      </c>
      <c r="AX348" s="13" t="s">
        <v>78</v>
      </c>
      <c r="AY348" s="244" t="s">
        <v>162</v>
      </c>
    </row>
    <row r="349" s="14" customFormat="1">
      <c r="A349" s="14"/>
      <c r="B349" s="245"/>
      <c r="C349" s="246"/>
      <c r="D349" s="236" t="s">
        <v>170</v>
      </c>
      <c r="E349" s="247" t="s">
        <v>1</v>
      </c>
      <c r="F349" s="248" t="s">
        <v>439</v>
      </c>
      <c r="G349" s="246"/>
      <c r="H349" s="249">
        <v>333.35000000000002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170</v>
      </c>
      <c r="AU349" s="255" t="s">
        <v>87</v>
      </c>
      <c r="AV349" s="14" t="s">
        <v>87</v>
      </c>
      <c r="AW349" s="14" t="s">
        <v>33</v>
      </c>
      <c r="AX349" s="14" t="s">
        <v>78</v>
      </c>
      <c r="AY349" s="255" t="s">
        <v>162</v>
      </c>
    </row>
    <row r="350" s="14" customFormat="1">
      <c r="A350" s="14"/>
      <c r="B350" s="245"/>
      <c r="C350" s="246"/>
      <c r="D350" s="236" t="s">
        <v>170</v>
      </c>
      <c r="E350" s="247" t="s">
        <v>1</v>
      </c>
      <c r="F350" s="248" t="s">
        <v>440</v>
      </c>
      <c r="G350" s="246"/>
      <c r="H350" s="249">
        <v>5.5999999999999996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170</v>
      </c>
      <c r="AU350" s="255" t="s">
        <v>87</v>
      </c>
      <c r="AV350" s="14" t="s">
        <v>87</v>
      </c>
      <c r="AW350" s="14" t="s">
        <v>33</v>
      </c>
      <c r="AX350" s="14" t="s">
        <v>78</v>
      </c>
      <c r="AY350" s="255" t="s">
        <v>162</v>
      </c>
    </row>
    <row r="351" s="14" customFormat="1">
      <c r="A351" s="14"/>
      <c r="B351" s="245"/>
      <c r="C351" s="246"/>
      <c r="D351" s="236" t="s">
        <v>170</v>
      </c>
      <c r="E351" s="247" t="s">
        <v>1</v>
      </c>
      <c r="F351" s="248" t="s">
        <v>441</v>
      </c>
      <c r="G351" s="246"/>
      <c r="H351" s="249">
        <v>22.25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170</v>
      </c>
      <c r="AU351" s="255" t="s">
        <v>87</v>
      </c>
      <c r="AV351" s="14" t="s">
        <v>87</v>
      </c>
      <c r="AW351" s="14" t="s">
        <v>33</v>
      </c>
      <c r="AX351" s="14" t="s">
        <v>78</v>
      </c>
      <c r="AY351" s="255" t="s">
        <v>162</v>
      </c>
    </row>
    <row r="352" s="14" customFormat="1">
      <c r="A352" s="14"/>
      <c r="B352" s="245"/>
      <c r="C352" s="246"/>
      <c r="D352" s="236" t="s">
        <v>170</v>
      </c>
      <c r="E352" s="247" t="s">
        <v>1</v>
      </c>
      <c r="F352" s="248" t="s">
        <v>442</v>
      </c>
      <c r="G352" s="246"/>
      <c r="H352" s="249">
        <v>9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170</v>
      </c>
      <c r="AU352" s="255" t="s">
        <v>87</v>
      </c>
      <c r="AV352" s="14" t="s">
        <v>87</v>
      </c>
      <c r="AW352" s="14" t="s">
        <v>33</v>
      </c>
      <c r="AX352" s="14" t="s">
        <v>78</v>
      </c>
      <c r="AY352" s="255" t="s">
        <v>162</v>
      </c>
    </row>
    <row r="353" s="14" customFormat="1">
      <c r="A353" s="14"/>
      <c r="B353" s="245"/>
      <c r="C353" s="246"/>
      <c r="D353" s="236" t="s">
        <v>170</v>
      </c>
      <c r="E353" s="247" t="s">
        <v>1</v>
      </c>
      <c r="F353" s="248" t="s">
        <v>443</v>
      </c>
      <c r="G353" s="246"/>
      <c r="H353" s="249">
        <v>4.2999999999999998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170</v>
      </c>
      <c r="AU353" s="255" t="s">
        <v>87</v>
      </c>
      <c r="AV353" s="14" t="s">
        <v>87</v>
      </c>
      <c r="AW353" s="14" t="s">
        <v>33</v>
      </c>
      <c r="AX353" s="14" t="s">
        <v>78</v>
      </c>
      <c r="AY353" s="255" t="s">
        <v>162</v>
      </c>
    </row>
    <row r="354" s="14" customFormat="1">
      <c r="A354" s="14"/>
      <c r="B354" s="245"/>
      <c r="C354" s="246"/>
      <c r="D354" s="236" t="s">
        <v>170</v>
      </c>
      <c r="E354" s="247" t="s">
        <v>1</v>
      </c>
      <c r="F354" s="248" t="s">
        <v>444</v>
      </c>
      <c r="G354" s="246"/>
      <c r="H354" s="249">
        <v>16.199999999999999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170</v>
      </c>
      <c r="AU354" s="255" t="s">
        <v>87</v>
      </c>
      <c r="AV354" s="14" t="s">
        <v>87</v>
      </c>
      <c r="AW354" s="14" t="s">
        <v>33</v>
      </c>
      <c r="AX354" s="14" t="s">
        <v>78</v>
      </c>
      <c r="AY354" s="255" t="s">
        <v>162</v>
      </c>
    </row>
    <row r="355" s="13" customFormat="1">
      <c r="A355" s="13"/>
      <c r="B355" s="234"/>
      <c r="C355" s="235"/>
      <c r="D355" s="236" t="s">
        <v>170</v>
      </c>
      <c r="E355" s="237" t="s">
        <v>1</v>
      </c>
      <c r="F355" s="238" t="s">
        <v>433</v>
      </c>
      <c r="G355" s="235"/>
      <c r="H355" s="237" t="s">
        <v>1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170</v>
      </c>
      <c r="AU355" s="244" t="s">
        <v>87</v>
      </c>
      <c r="AV355" s="13" t="s">
        <v>34</v>
      </c>
      <c r="AW355" s="13" t="s">
        <v>33</v>
      </c>
      <c r="AX355" s="13" t="s">
        <v>78</v>
      </c>
      <c r="AY355" s="244" t="s">
        <v>162</v>
      </c>
    </row>
    <row r="356" s="14" customFormat="1">
      <c r="A356" s="14"/>
      <c r="B356" s="245"/>
      <c r="C356" s="246"/>
      <c r="D356" s="236" t="s">
        <v>170</v>
      </c>
      <c r="E356" s="247" t="s">
        <v>1</v>
      </c>
      <c r="F356" s="248" t="s">
        <v>445</v>
      </c>
      <c r="G356" s="246"/>
      <c r="H356" s="249">
        <v>9.8800000000000008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170</v>
      </c>
      <c r="AU356" s="255" t="s">
        <v>87</v>
      </c>
      <c r="AV356" s="14" t="s">
        <v>87</v>
      </c>
      <c r="AW356" s="14" t="s">
        <v>33</v>
      </c>
      <c r="AX356" s="14" t="s">
        <v>78</v>
      </c>
      <c r="AY356" s="255" t="s">
        <v>162</v>
      </c>
    </row>
    <row r="357" s="16" customFormat="1">
      <c r="A357" s="16"/>
      <c r="B357" s="278"/>
      <c r="C357" s="279"/>
      <c r="D357" s="236" t="s">
        <v>170</v>
      </c>
      <c r="E357" s="280" t="s">
        <v>1</v>
      </c>
      <c r="F357" s="281" t="s">
        <v>435</v>
      </c>
      <c r="G357" s="279"/>
      <c r="H357" s="282">
        <v>415.245</v>
      </c>
      <c r="I357" s="283"/>
      <c r="J357" s="279"/>
      <c r="K357" s="279"/>
      <c r="L357" s="284"/>
      <c r="M357" s="285"/>
      <c r="N357" s="286"/>
      <c r="O357" s="286"/>
      <c r="P357" s="286"/>
      <c r="Q357" s="286"/>
      <c r="R357" s="286"/>
      <c r="S357" s="286"/>
      <c r="T357" s="287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88" t="s">
        <v>170</v>
      </c>
      <c r="AU357" s="288" t="s">
        <v>87</v>
      </c>
      <c r="AV357" s="16" t="s">
        <v>181</v>
      </c>
      <c r="AW357" s="16" t="s">
        <v>33</v>
      </c>
      <c r="AX357" s="16" t="s">
        <v>78</v>
      </c>
      <c r="AY357" s="288" t="s">
        <v>162</v>
      </c>
    </row>
    <row r="358" s="13" customFormat="1">
      <c r="A358" s="13"/>
      <c r="B358" s="234"/>
      <c r="C358" s="235"/>
      <c r="D358" s="236" t="s">
        <v>170</v>
      </c>
      <c r="E358" s="237" t="s">
        <v>1</v>
      </c>
      <c r="F358" s="238" t="s">
        <v>446</v>
      </c>
      <c r="G358" s="235"/>
      <c r="H358" s="237" t="s">
        <v>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170</v>
      </c>
      <c r="AU358" s="244" t="s">
        <v>87</v>
      </c>
      <c r="AV358" s="13" t="s">
        <v>34</v>
      </c>
      <c r="AW358" s="13" t="s">
        <v>33</v>
      </c>
      <c r="AX358" s="13" t="s">
        <v>78</v>
      </c>
      <c r="AY358" s="244" t="s">
        <v>162</v>
      </c>
    </row>
    <row r="359" s="14" customFormat="1">
      <c r="A359" s="14"/>
      <c r="B359" s="245"/>
      <c r="C359" s="246"/>
      <c r="D359" s="236" t="s">
        <v>170</v>
      </c>
      <c r="E359" s="247" t="s">
        <v>1</v>
      </c>
      <c r="F359" s="248" t="s">
        <v>447</v>
      </c>
      <c r="G359" s="246"/>
      <c r="H359" s="249">
        <v>34.149999999999999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170</v>
      </c>
      <c r="AU359" s="255" t="s">
        <v>87</v>
      </c>
      <c r="AV359" s="14" t="s">
        <v>87</v>
      </c>
      <c r="AW359" s="14" t="s">
        <v>33</v>
      </c>
      <c r="AX359" s="14" t="s">
        <v>78</v>
      </c>
      <c r="AY359" s="255" t="s">
        <v>162</v>
      </c>
    </row>
    <row r="360" s="13" customFormat="1">
      <c r="A360" s="13"/>
      <c r="B360" s="234"/>
      <c r="C360" s="235"/>
      <c r="D360" s="236" t="s">
        <v>170</v>
      </c>
      <c r="E360" s="237" t="s">
        <v>1</v>
      </c>
      <c r="F360" s="238" t="s">
        <v>437</v>
      </c>
      <c r="G360" s="235"/>
      <c r="H360" s="237" t="s">
        <v>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170</v>
      </c>
      <c r="AU360" s="244" t="s">
        <v>87</v>
      </c>
      <c r="AV360" s="13" t="s">
        <v>34</v>
      </c>
      <c r="AW360" s="13" t="s">
        <v>33</v>
      </c>
      <c r="AX360" s="13" t="s">
        <v>78</v>
      </c>
      <c r="AY360" s="244" t="s">
        <v>162</v>
      </c>
    </row>
    <row r="361" s="14" customFormat="1">
      <c r="A361" s="14"/>
      <c r="B361" s="245"/>
      <c r="C361" s="246"/>
      <c r="D361" s="236" t="s">
        <v>170</v>
      </c>
      <c r="E361" s="247" t="s">
        <v>1</v>
      </c>
      <c r="F361" s="248" t="s">
        <v>448</v>
      </c>
      <c r="G361" s="246"/>
      <c r="H361" s="249">
        <v>7.2050000000000001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170</v>
      </c>
      <c r="AU361" s="255" t="s">
        <v>87</v>
      </c>
      <c r="AV361" s="14" t="s">
        <v>87</v>
      </c>
      <c r="AW361" s="14" t="s">
        <v>33</v>
      </c>
      <c r="AX361" s="14" t="s">
        <v>78</v>
      </c>
      <c r="AY361" s="255" t="s">
        <v>162</v>
      </c>
    </row>
    <row r="362" s="13" customFormat="1">
      <c r="A362" s="13"/>
      <c r="B362" s="234"/>
      <c r="C362" s="235"/>
      <c r="D362" s="236" t="s">
        <v>170</v>
      </c>
      <c r="E362" s="237" t="s">
        <v>1</v>
      </c>
      <c r="F362" s="238" t="s">
        <v>429</v>
      </c>
      <c r="G362" s="235"/>
      <c r="H362" s="237" t="s">
        <v>1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170</v>
      </c>
      <c r="AU362" s="244" t="s">
        <v>87</v>
      </c>
      <c r="AV362" s="13" t="s">
        <v>34</v>
      </c>
      <c r="AW362" s="13" t="s">
        <v>33</v>
      </c>
      <c r="AX362" s="13" t="s">
        <v>78</v>
      </c>
      <c r="AY362" s="244" t="s">
        <v>162</v>
      </c>
    </row>
    <row r="363" s="14" customFormat="1">
      <c r="A363" s="14"/>
      <c r="B363" s="245"/>
      <c r="C363" s="246"/>
      <c r="D363" s="236" t="s">
        <v>170</v>
      </c>
      <c r="E363" s="247" t="s">
        <v>1</v>
      </c>
      <c r="F363" s="248" t="s">
        <v>449</v>
      </c>
      <c r="G363" s="246"/>
      <c r="H363" s="249">
        <v>85.549999999999997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170</v>
      </c>
      <c r="AU363" s="255" t="s">
        <v>87</v>
      </c>
      <c r="AV363" s="14" t="s">
        <v>87</v>
      </c>
      <c r="AW363" s="14" t="s">
        <v>33</v>
      </c>
      <c r="AX363" s="14" t="s">
        <v>78</v>
      </c>
      <c r="AY363" s="255" t="s">
        <v>162</v>
      </c>
    </row>
    <row r="364" s="14" customFormat="1">
      <c r="A364" s="14"/>
      <c r="B364" s="245"/>
      <c r="C364" s="246"/>
      <c r="D364" s="236" t="s">
        <v>170</v>
      </c>
      <c r="E364" s="247" t="s">
        <v>1</v>
      </c>
      <c r="F364" s="248" t="s">
        <v>450</v>
      </c>
      <c r="G364" s="246"/>
      <c r="H364" s="249">
        <v>1.3999999999999999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170</v>
      </c>
      <c r="AU364" s="255" t="s">
        <v>87</v>
      </c>
      <c r="AV364" s="14" t="s">
        <v>87</v>
      </c>
      <c r="AW364" s="14" t="s">
        <v>33</v>
      </c>
      <c r="AX364" s="14" t="s">
        <v>78</v>
      </c>
      <c r="AY364" s="255" t="s">
        <v>162</v>
      </c>
    </row>
    <row r="365" s="14" customFormat="1">
      <c r="A365" s="14"/>
      <c r="B365" s="245"/>
      <c r="C365" s="246"/>
      <c r="D365" s="236" t="s">
        <v>170</v>
      </c>
      <c r="E365" s="247" t="s">
        <v>1</v>
      </c>
      <c r="F365" s="248" t="s">
        <v>451</v>
      </c>
      <c r="G365" s="246"/>
      <c r="H365" s="249">
        <v>7.25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170</v>
      </c>
      <c r="AU365" s="255" t="s">
        <v>87</v>
      </c>
      <c r="AV365" s="14" t="s">
        <v>87</v>
      </c>
      <c r="AW365" s="14" t="s">
        <v>33</v>
      </c>
      <c r="AX365" s="14" t="s">
        <v>78</v>
      </c>
      <c r="AY365" s="255" t="s">
        <v>162</v>
      </c>
    </row>
    <row r="366" s="14" customFormat="1">
      <c r="A366" s="14"/>
      <c r="B366" s="245"/>
      <c r="C366" s="246"/>
      <c r="D366" s="236" t="s">
        <v>170</v>
      </c>
      <c r="E366" s="247" t="s">
        <v>1</v>
      </c>
      <c r="F366" s="248" t="s">
        <v>452</v>
      </c>
      <c r="G366" s="246"/>
      <c r="H366" s="249">
        <v>1.8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170</v>
      </c>
      <c r="AU366" s="255" t="s">
        <v>87</v>
      </c>
      <c r="AV366" s="14" t="s">
        <v>87</v>
      </c>
      <c r="AW366" s="14" t="s">
        <v>33</v>
      </c>
      <c r="AX366" s="14" t="s">
        <v>78</v>
      </c>
      <c r="AY366" s="255" t="s">
        <v>162</v>
      </c>
    </row>
    <row r="367" s="14" customFormat="1">
      <c r="A367" s="14"/>
      <c r="B367" s="245"/>
      <c r="C367" s="246"/>
      <c r="D367" s="236" t="s">
        <v>170</v>
      </c>
      <c r="E367" s="247" t="s">
        <v>1</v>
      </c>
      <c r="F367" s="248" t="s">
        <v>450</v>
      </c>
      <c r="G367" s="246"/>
      <c r="H367" s="249">
        <v>1.3999999999999999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170</v>
      </c>
      <c r="AU367" s="255" t="s">
        <v>87</v>
      </c>
      <c r="AV367" s="14" t="s">
        <v>87</v>
      </c>
      <c r="AW367" s="14" t="s">
        <v>33</v>
      </c>
      <c r="AX367" s="14" t="s">
        <v>78</v>
      </c>
      <c r="AY367" s="255" t="s">
        <v>162</v>
      </c>
    </row>
    <row r="368" s="14" customFormat="1">
      <c r="A368" s="14"/>
      <c r="B368" s="245"/>
      <c r="C368" s="246"/>
      <c r="D368" s="236" t="s">
        <v>170</v>
      </c>
      <c r="E368" s="247" t="s">
        <v>1</v>
      </c>
      <c r="F368" s="248" t="s">
        <v>453</v>
      </c>
      <c r="G368" s="246"/>
      <c r="H368" s="249">
        <v>5.4000000000000004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170</v>
      </c>
      <c r="AU368" s="255" t="s">
        <v>87</v>
      </c>
      <c r="AV368" s="14" t="s">
        <v>87</v>
      </c>
      <c r="AW368" s="14" t="s">
        <v>33</v>
      </c>
      <c r="AX368" s="14" t="s">
        <v>78</v>
      </c>
      <c r="AY368" s="255" t="s">
        <v>162</v>
      </c>
    </row>
    <row r="369" s="13" customFormat="1">
      <c r="A369" s="13"/>
      <c r="B369" s="234"/>
      <c r="C369" s="235"/>
      <c r="D369" s="236" t="s">
        <v>170</v>
      </c>
      <c r="E369" s="237" t="s">
        <v>1</v>
      </c>
      <c r="F369" s="238" t="s">
        <v>433</v>
      </c>
      <c r="G369" s="235"/>
      <c r="H369" s="237" t="s">
        <v>1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170</v>
      </c>
      <c r="AU369" s="244" t="s">
        <v>87</v>
      </c>
      <c r="AV369" s="13" t="s">
        <v>34</v>
      </c>
      <c r="AW369" s="13" t="s">
        <v>33</v>
      </c>
      <c r="AX369" s="13" t="s">
        <v>78</v>
      </c>
      <c r="AY369" s="244" t="s">
        <v>162</v>
      </c>
    </row>
    <row r="370" s="14" customFormat="1">
      <c r="A370" s="14"/>
      <c r="B370" s="245"/>
      <c r="C370" s="246"/>
      <c r="D370" s="236" t="s">
        <v>170</v>
      </c>
      <c r="E370" s="247" t="s">
        <v>1</v>
      </c>
      <c r="F370" s="248" t="s">
        <v>454</v>
      </c>
      <c r="G370" s="246"/>
      <c r="H370" s="249">
        <v>1.8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170</v>
      </c>
      <c r="AU370" s="255" t="s">
        <v>87</v>
      </c>
      <c r="AV370" s="14" t="s">
        <v>87</v>
      </c>
      <c r="AW370" s="14" t="s">
        <v>33</v>
      </c>
      <c r="AX370" s="14" t="s">
        <v>78</v>
      </c>
      <c r="AY370" s="255" t="s">
        <v>162</v>
      </c>
    </row>
    <row r="371" s="16" customFormat="1">
      <c r="A371" s="16"/>
      <c r="B371" s="278"/>
      <c r="C371" s="279"/>
      <c r="D371" s="236" t="s">
        <v>170</v>
      </c>
      <c r="E371" s="280" t="s">
        <v>1</v>
      </c>
      <c r="F371" s="281" t="s">
        <v>435</v>
      </c>
      <c r="G371" s="279"/>
      <c r="H371" s="282">
        <v>145.95500000000001</v>
      </c>
      <c r="I371" s="283"/>
      <c r="J371" s="279"/>
      <c r="K371" s="279"/>
      <c r="L371" s="284"/>
      <c r="M371" s="285"/>
      <c r="N371" s="286"/>
      <c r="O371" s="286"/>
      <c r="P371" s="286"/>
      <c r="Q371" s="286"/>
      <c r="R371" s="286"/>
      <c r="S371" s="286"/>
      <c r="T371" s="287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88" t="s">
        <v>170</v>
      </c>
      <c r="AU371" s="288" t="s">
        <v>87</v>
      </c>
      <c r="AV371" s="16" t="s">
        <v>181</v>
      </c>
      <c r="AW371" s="16" t="s">
        <v>33</v>
      </c>
      <c r="AX371" s="16" t="s">
        <v>78</v>
      </c>
      <c r="AY371" s="288" t="s">
        <v>162</v>
      </c>
    </row>
    <row r="372" s="13" customFormat="1">
      <c r="A372" s="13"/>
      <c r="B372" s="234"/>
      <c r="C372" s="235"/>
      <c r="D372" s="236" t="s">
        <v>170</v>
      </c>
      <c r="E372" s="237" t="s">
        <v>1</v>
      </c>
      <c r="F372" s="238" t="s">
        <v>455</v>
      </c>
      <c r="G372" s="235"/>
      <c r="H372" s="237" t="s">
        <v>1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170</v>
      </c>
      <c r="AU372" s="244" t="s">
        <v>87</v>
      </c>
      <c r="AV372" s="13" t="s">
        <v>34</v>
      </c>
      <c r="AW372" s="13" t="s">
        <v>33</v>
      </c>
      <c r="AX372" s="13" t="s">
        <v>78</v>
      </c>
      <c r="AY372" s="244" t="s">
        <v>162</v>
      </c>
    </row>
    <row r="373" s="14" customFormat="1">
      <c r="A373" s="14"/>
      <c r="B373" s="245"/>
      <c r="C373" s="246"/>
      <c r="D373" s="236" t="s">
        <v>170</v>
      </c>
      <c r="E373" s="247" t="s">
        <v>1</v>
      </c>
      <c r="F373" s="248" t="s">
        <v>449</v>
      </c>
      <c r="G373" s="246"/>
      <c r="H373" s="249">
        <v>85.549999999999997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170</v>
      </c>
      <c r="AU373" s="255" t="s">
        <v>87</v>
      </c>
      <c r="AV373" s="14" t="s">
        <v>87</v>
      </c>
      <c r="AW373" s="14" t="s">
        <v>33</v>
      </c>
      <c r="AX373" s="14" t="s">
        <v>78</v>
      </c>
      <c r="AY373" s="255" t="s">
        <v>162</v>
      </c>
    </row>
    <row r="374" s="14" customFormat="1">
      <c r="A374" s="14"/>
      <c r="B374" s="245"/>
      <c r="C374" s="246"/>
      <c r="D374" s="236" t="s">
        <v>170</v>
      </c>
      <c r="E374" s="247" t="s">
        <v>1</v>
      </c>
      <c r="F374" s="248" t="s">
        <v>450</v>
      </c>
      <c r="G374" s="246"/>
      <c r="H374" s="249">
        <v>1.3999999999999999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170</v>
      </c>
      <c r="AU374" s="255" t="s">
        <v>87</v>
      </c>
      <c r="AV374" s="14" t="s">
        <v>87</v>
      </c>
      <c r="AW374" s="14" t="s">
        <v>33</v>
      </c>
      <c r="AX374" s="14" t="s">
        <v>78</v>
      </c>
      <c r="AY374" s="255" t="s">
        <v>162</v>
      </c>
    </row>
    <row r="375" s="14" customFormat="1">
      <c r="A375" s="14"/>
      <c r="B375" s="245"/>
      <c r="C375" s="246"/>
      <c r="D375" s="236" t="s">
        <v>170</v>
      </c>
      <c r="E375" s="247" t="s">
        <v>1</v>
      </c>
      <c r="F375" s="248" t="s">
        <v>451</v>
      </c>
      <c r="G375" s="246"/>
      <c r="H375" s="249">
        <v>7.25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170</v>
      </c>
      <c r="AU375" s="255" t="s">
        <v>87</v>
      </c>
      <c r="AV375" s="14" t="s">
        <v>87</v>
      </c>
      <c r="AW375" s="14" t="s">
        <v>33</v>
      </c>
      <c r="AX375" s="14" t="s">
        <v>78</v>
      </c>
      <c r="AY375" s="255" t="s">
        <v>162</v>
      </c>
    </row>
    <row r="376" s="14" customFormat="1">
      <c r="A376" s="14"/>
      <c r="B376" s="245"/>
      <c r="C376" s="246"/>
      <c r="D376" s="236" t="s">
        <v>170</v>
      </c>
      <c r="E376" s="247" t="s">
        <v>1</v>
      </c>
      <c r="F376" s="248" t="s">
        <v>452</v>
      </c>
      <c r="G376" s="246"/>
      <c r="H376" s="249">
        <v>1.8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170</v>
      </c>
      <c r="AU376" s="255" t="s">
        <v>87</v>
      </c>
      <c r="AV376" s="14" t="s">
        <v>87</v>
      </c>
      <c r="AW376" s="14" t="s">
        <v>33</v>
      </c>
      <c r="AX376" s="14" t="s">
        <v>78</v>
      </c>
      <c r="AY376" s="255" t="s">
        <v>162</v>
      </c>
    </row>
    <row r="377" s="14" customFormat="1">
      <c r="A377" s="14"/>
      <c r="B377" s="245"/>
      <c r="C377" s="246"/>
      <c r="D377" s="236" t="s">
        <v>170</v>
      </c>
      <c r="E377" s="247" t="s">
        <v>1</v>
      </c>
      <c r="F377" s="248" t="s">
        <v>450</v>
      </c>
      <c r="G377" s="246"/>
      <c r="H377" s="249">
        <v>1.3999999999999999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170</v>
      </c>
      <c r="AU377" s="255" t="s">
        <v>87</v>
      </c>
      <c r="AV377" s="14" t="s">
        <v>87</v>
      </c>
      <c r="AW377" s="14" t="s">
        <v>33</v>
      </c>
      <c r="AX377" s="14" t="s">
        <v>78</v>
      </c>
      <c r="AY377" s="255" t="s">
        <v>162</v>
      </c>
    </row>
    <row r="378" s="14" customFormat="1">
      <c r="A378" s="14"/>
      <c r="B378" s="245"/>
      <c r="C378" s="246"/>
      <c r="D378" s="236" t="s">
        <v>170</v>
      </c>
      <c r="E378" s="247" t="s">
        <v>1</v>
      </c>
      <c r="F378" s="248" t="s">
        <v>453</v>
      </c>
      <c r="G378" s="246"/>
      <c r="H378" s="249">
        <v>5.4000000000000004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170</v>
      </c>
      <c r="AU378" s="255" t="s">
        <v>87</v>
      </c>
      <c r="AV378" s="14" t="s">
        <v>87</v>
      </c>
      <c r="AW378" s="14" t="s">
        <v>33</v>
      </c>
      <c r="AX378" s="14" t="s">
        <v>78</v>
      </c>
      <c r="AY378" s="255" t="s">
        <v>162</v>
      </c>
    </row>
    <row r="379" s="16" customFormat="1">
      <c r="A379" s="16"/>
      <c r="B379" s="278"/>
      <c r="C379" s="279"/>
      <c r="D379" s="236" t="s">
        <v>170</v>
      </c>
      <c r="E379" s="280" t="s">
        <v>1</v>
      </c>
      <c r="F379" s="281" t="s">
        <v>435</v>
      </c>
      <c r="G379" s="279"/>
      <c r="H379" s="282">
        <v>102.8</v>
      </c>
      <c r="I379" s="283"/>
      <c r="J379" s="279"/>
      <c r="K379" s="279"/>
      <c r="L379" s="284"/>
      <c r="M379" s="285"/>
      <c r="N379" s="286"/>
      <c r="O379" s="286"/>
      <c r="P379" s="286"/>
      <c r="Q379" s="286"/>
      <c r="R379" s="286"/>
      <c r="S379" s="286"/>
      <c r="T379" s="287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88" t="s">
        <v>170</v>
      </c>
      <c r="AU379" s="288" t="s">
        <v>87</v>
      </c>
      <c r="AV379" s="16" t="s">
        <v>181</v>
      </c>
      <c r="AW379" s="16" t="s">
        <v>33</v>
      </c>
      <c r="AX379" s="16" t="s">
        <v>78</v>
      </c>
      <c r="AY379" s="288" t="s">
        <v>162</v>
      </c>
    </row>
    <row r="380" s="15" customFormat="1">
      <c r="A380" s="15"/>
      <c r="B380" s="256"/>
      <c r="C380" s="257"/>
      <c r="D380" s="236" t="s">
        <v>170</v>
      </c>
      <c r="E380" s="258" t="s">
        <v>1</v>
      </c>
      <c r="F380" s="259" t="s">
        <v>180</v>
      </c>
      <c r="G380" s="257"/>
      <c r="H380" s="260">
        <v>1263.6800000000001</v>
      </c>
      <c r="I380" s="261"/>
      <c r="J380" s="257"/>
      <c r="K380" s="257"/>
      <c r="L380" s="262"/>
      <c r="M380" s="263"/>
      <c r="N380" s="264"/>
      <c r="O380" s="264"/>
      <c r="P380" s="264"/>
      <c r="Q380" s="264"/>
      <c r="R380" s="264"/>
      <c r="S380" s="264"/>
      <c r="T380" s="26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6" t="s">
        <v>170</v>
      </c>
      <c r="AU380" s="266" t="s">
        <v>87</v>
      </c>
      <c r="AV380" s="15" t="s">
        <v>168</v>
      </c>
      <c r="AW380" s="15" t="s">
        <v>33</v>
      </c>
      <c r="AX380" s="15" t="s">
        <v>34</v>
      </c>
      <c r="AY380" s="266" t="s">
        <v>162</v>
      </c>
    </row>
    <row r="381" s="2" customFormat="1" ht="16.5" customHeight="1">
      <c r="A381" s="39"/>
      <c r="B381" s="40"/>
      <c r="C381" s="267" t="s">
        <v>456</v>
      </c>
      <c r="D381" s="267" t="s">
        <v>250</v>
      </c>
      <c r="E381" s="268" t="s">
        <v>457</v>
      </c>
      <c r="F381" s="269" t="s">
        <v>458</v>
      </c>
      <c r="G381" s="270" t="s">
        <v>392</v>
      </c>
      <c r="H381" s="271">
        <v>629.66399999999999</v>
      </c>
      <c r="I381" s="272"/>
      <c r="J381" s="273">
        <f>ROUND(I381*H381,1)</f>
        <v>0</v>
      </c>
      <c r="K381" s="274"/>
      <c r="L381" s="275"/>
      <c r="M381" s="276" t="s">
        <v>1</v>
      </c>
      <c r="N381" s="277" t="s">
        <v>43</v>
      </c>
      <c r="O381" s="92"/>
      <c r="P381" s="230">
        <f>O381*H381</f>
        <v>0</v>
      </c>
      <c r="Q381" s="230">
        <v>3.0000000000000001E-05</v>
      </c>
      <c r="R381" s="230">
        <f>Q381*H381</f>
        <v>0.018889920000000001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210</v>
      </c>
      <c r="AT381" s="232" t="s">
        <v>250</v>
      </c>
      <c r="AU381" s="232" t="s">
        <v>87</v>
      </c>
      <c r="AY381" s="18" t="s">
        <v>162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34</v>
      </c>
      <c r="BK381" s="233">
        <f>ROUND(I381*H381,1)</f>
        <v>0</v>
      </c>
      <c r="BL381" s="18" t="s">
        <v>168</v>
      </c>
      <c r="BM381" s="232" t="s">
        <v>459</v>
      </c>
    </row>
    <row r="382" s="14" customFormat="1">
      <c r="A382" s="14"/>
      <c r="B382" s="245"/>
      <c r="C382" s="246"/>
      <c r="D382" s="236" t="s">
        <v>170</v>
      </c>
      <c r="E382" s="246"/>
      <c r="F382" s="248" t="s">
        <v>460</v>
      </c>
      <c r="G382" s="246"/>
      <c r="H382" s="249">
        <v>629.66399999999999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170</v>
      </c>
      <c r="AU382" s="255" t="s">
        <v>87</v>
      </c>
      <c r="AV382" s="14" t="s">
        <v>87</v>
      </c>
      <c r="AW382" s="14" t="s">
        <v>4</v>
      </c>
      <c r="AX382" s="14" t="s">
        <v>34</v>
      </c>
      <c r="AY382" s="255" t="s">
        <v>162</v>
      </c>
    </row>
    <row r="383" s="2" customFormat="1" ht="24.15" customHeight="1">
      <c r="A383" s="39"/>
      <c r="B383" s="40"/>
      <c r="C383" s="267" t="s">
        <v>461</v>
      </c>
      <c r="D383" s="267" t="s">
        <v>250</v>
      </c>
      <c r="E383" s="268" t="s">
        <v>462</v>
      </c>
      <c r="F383" s="269" t="s">
        <v>463</v>
      </c>
      <c r="G383" s="270" t="s">
        <v>392</v>
      </c>
      <c r="H383" s="271">
        <v>436.007</v>
      </c>
      <c r="I383" s="272"/>
      <c r="J383" s="273">
        <f>ROUND(I383*H383,1)</f>
        <v>0</v>
      </c>
      <c r="K383" s="274"/>
      <c r="L383" s="275"/>
      <c r="M383" s="276" t="s">
        <v>1</v>
      </c>
      <c r="N383" s="277" t="s">
        <v>43</v>
      </c>
      <c r="O383" s="92"/>
      <c r="P383" s="230">
        <f>O383*H383</f>
        <v>0</v>
      </c>
      <c r="Q383" s="230">
        <v>4.0000000000000003E-05</v>
      </c>
      <c r="R383" s="230">
        <f>Q383*H383</f>
        <v>0.017440280000000002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210</v>
      </c>
      <c r="AT383" s="232" t="s">
        <v>250</v>
      </c>
      <c r="AU383" s="232" t="s">
        <v>87</v>
      </c>
      <c r="AY383" s="18" t="s">
        <v>162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34</v>
      </c>
      <c r="BK383" s="233">
        <f>ROUND(I383*H383,1)</f>
        <v>0</v>
      </c>
      <c r="BL383" s="18" t="s">
        <v>168</v>
      </c>
      <c r="BM383" s="232" t="s">
        <v>464</v>
      </c>
    </row>
    <row r="384" s="14" customFormat="1">
      <c r="A384" s="14"/>
      <c r="B384" s="245"/>
      <c r="C384" s="246"/>
      <c r="D384" s="236" t="s">
        <v>170</v>
      </c>
      <c r="E384" s="246"/>
      <c r="F384" s="248" t="s">
        <v>465</v>
      </c>
      <c r="G384" s="246"/>
      <c r="H384" s="249">
        <v>436.007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170</v>
      </c>
      <c r="AU384" s="255" t="s">
        <v>87</v>
      </c>
      <c r="AV384" s="14" t="s">
        <v>87</v>
      </c>
      <c r="AW384" s="14" t="s">
        <v>4</v>
      </c>
      <c r="AX384" s="14" t="s">
        <v>34</v>
      </c>
      <c r="AY384" s="255" t="s">
        <v>162</v>
      </c>
    </row>
    <row r="385" s="2" customFormat="1" ht="24.15" customHeight="1">
      <c r="A385" s="39"/>
      <c r="B385" s="40"/>
      <c r="C385" s="267" t="s">
        <v>466</v>
      </c>
      <c r="D385" s="267" t="s">
        <v>250</v>
      </c>
      <c r="E385" s="268" t="s">
        <v>467</v>
      </c>
      <c r="F385" s="269" t="s">
        <v>468</v>
      </c>
      <c r="G385" s="270" t="s">
        <v>392</v>
      </c>
      <c r="H385" s="271">
        <v>153.25299999999999</v>
      </c>
      <c r="I385" s="272"/>
      <c r="J385" s="273">
        <f>ROUND(I385*H385,1)</f>
        <v>0</v>
      </c>
      <c r="K385" s="274"/>
      <c r="L385" s="275"/>
      <c r="M385" s="276" t="s">
        <v>1</v>
      </c>
      <c r="N385" s="277" t="s">
        <v>43</v>
      </c>
      <c r="O385" s="92"/>
      <c r="P385" s="230">
        <f>O385*H385</f>
        <v>0</v>
      </c>
      <c r="Q385" s="230">
        <v>0.00029999999999999997</v>
      </c>
      <c r="R385" s="230">
        <f>Q385*H385</f>
        <v>0.045975899999999993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210</v>
      </c>
      <c r="AT385" s="232" t="s">
        <v>250</v>
      </c>
      <c r="AU385" s="232" t="s">
        <v>87</v>
      </c>
      <c r="AY385" s="18" t="s">
        <v>162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34</v>
      </c>
      <c r="BK385" s="233">
        <f>ROUND(I385*H385,1)</f>
        <v>0</v>
      </c>
      <c r="BL385" s="18" t="s">
        <v>168</v>
      </c>
      <c r="BM385" s="232" t="s">
        <v>469</v>
      </c>
    </row>
    <row r="386" s="14" customFormat="1">
      <c r="A386" s="14"/>
      <c r="B386" s="245"/>
      <c r="C386" s="246"/>
      <c r="D386" s="236" t="s">
        <v>170</v>
      </c>
      <c r="E386" s="246"/>
      <c r="F386" s="248" t="s">
        <v>470</v>
      </c>
      <c r="G386" s="246"/>
      <c r="H386" s="249">
        <v>153.25299999999999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170</v>
      </c>
      <c r="AU386" s="255" t="s">
        <v>87</v>
      </c>
      <c r="AV386" s="14" t="s">
        <v>87</v>
      </c>
      <c r="AW386" s="14" t="s">
        <v>4</v>
      </c>
      <c r="AX386" s="14" t="s">
        <v>34</v>
      </c>
      <c r="AY386" s="255" t="s">
        <v>162</v>
      </c>
    </row>
    <row r="387" s="2" customFormat="1" ht="24.15" customHeight="1">
      <c r="A387" s="39"/>
      <c r="B387" s="40"/>
      <c r="C387" s="267" t="s">
        <v>471</v>
      </c>
      <c r="D387" s="267" t="s">
        <v>250</v>
      </c>
      <c r="E387" s="268" t="s">
        <v>472</v>
      </c>
      <c r="F387" s="269" t="s">
        <v>473</v>
      </c>
      <c r="G387" s="270" t="s">
        <v>392</v>
      </c>
      <c r="H387" s="271">
        <v>107.94</v>
      </c>
      <c r="I387" s="272"/>
      <c r="J387" s="273">
        <f>ROUND(I387*H387,1)</f>
        <v>0</v>
      </c>
      <c r="K387" s="274"/>
      <c r="L387" s="275"/>
      <c r="M387" s="276" t="s">
        <v>1</v>
      </c>
      <c r="N387" s="277" t="s">
        <v>43</v>
      </c>
      <c r="O387" s="92"/>
      <c r="P387" s="230">
        <f>O387*H387</f>
        <v>0</v>
      </c>
      <c r="Q387" s="230">
        <v>0.00020000000000000001</v>
      </c>
      <c r="R387" s="230">
        <f>Q387*H387</f>
        <v>0.021588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210</v>
      </c>
      <c r="AT387" s="232" t="s">
        <v>250</v>
      </c>
      <c r="AU387" s="232" t="s">
        <v>87</v>
      </c>
      <c r="AY387" s="18" t="s">
        <v>162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34</v>
      </c>
      <c r="BK387" s="233">
        <f>ROUND(I387*H387,1)</f>
        <v>0</v>
      </c>
      <c r="BL387" s="18" t="s">
        <v>168</v>
      </c>
      <c r="BM387" s="232" t="s">
        <v>474</v>
      </c>
    </row>
    <row r="388" s="14" customFormat="1">
      <c r="A388" s="14"/>
      <c r="B388" s="245"/>
      <c r="C388" s="246"/>
      <c r="D388" s="236" t="s">
        <v>170</v>
      </c>
      <c r="E388" s="246"/>
      <c r="F388" s="248" t="s">
        <v>475</v>
      </c>
      <c r="G388" s="246"/>
      <c r="H388" s="249">
        <v>107.94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170</v>
      </c>
      <c r="AU388" s="255" t="s">
        <v>87</v>
      </c>
      <c r="AV388" s="14" t="s">
        <v>87</v>
      </c>
      <c r="AW388" s="14" t="s">
        <v>4</v>
      </c>
      <c r="AX388" s="14" t="s">
        <v>34</v>
      </c>
      <c r="AY388" s="255" t="s">
        <v>162</v>
      </c>
    </row>
    <row r="389" s="2" customFormat="1" ht="24.15" customHeight="1">
      <c r="A389" s="39"/>
      <c r="B389" s="40"/>
      <c r="C389" s="220" t="s">
        <v>476</v>
      </c>
      <c r="D389" s="220" t="s">
        <v>164</v>
      </c>
      <c r="E389" s="221" t="s">
        <v>477</v>
      </c>
      <c r="F389" s="222" t="s">
        <v>478</v>
      </c>
      <c r="G389" s="223" t="s">
        <v>167</v>
      </c>
      <c r="H389" s="224">
        <v>857.03800000000001</v>
      </c>
      <c r="I389" s="225"/>
      <c r="J389" s="226">
        <f>ROUND(I389*H389,1)</f>
        <v>0</v>
      </c>
      <c r="K389" s="227"/>
      <c r="L389" s="45"/>
      <c r="M389" s="228" t="s">
        <v>1</v>
      </c>
      <c r="N389" s="229" t="s">
        <v>43</v>
      </c>
      <c r="O389" s="92"/>
      <c r="P389" s="230">
        <f>O389*H389</f>
        <v>0</v>
      </c>
      <c r="Q389" s="230">
        <v>0.013086250000000001</v>
      </c>
      <c r="R389" s="230">
        <f>Q389*H389</f>
        <v>11.215413527500001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168</v>
      </c>
      <c r="AT389" s="232" t="s">
        <v>164</v>
      </c>
      <c r="AU389" s="232" t="s">
        <v>87</v>
      </c>
      <c r="AY389" s="18" t="s">
        <v>162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34</v>
      </c>
      <c r="BK389" s="233">
        <f>ROUND(I389*H389,1)</f>
        <v>0</v>
      </c>
      <c r="BL389" s="18" t="s">
        <v>168</v>
      </c>
      <c r="BM389" s="232" t="s">
        <v>479</v>
      </c>
    </row>
    <row r="390" s="2" customFormat="1" ht="24.15" customHeight="1">
      <c r="A390" s="39"/>
      <c r="B390" s="40"/>
      <c r="C390" s="220" t="s">
        <v>480</v>
      </c>
      <c r="D390" s="220" t="s">
        <v>164</v>
      </c>
      <c r="E390" s="221" t="s">
        <v>481</v>
      </c>
      <c r="F390" s="222" t="s">
        <v>482</v>
      </c>
      <c r="G390" s="223" t="s">
        <v>167</v>
      </c>
      <c r="H390" s="224">
        <v>44.378</v>
      </c>
      <c r="I390" s="225"/>
      <c r="J390" s="226">
        <f>ROUND(I390*H390,1)</f>
        <v>0</v>
      </c>
      <c r="K390" s="227"/>
      <c r="L390" s="45"/>
      <c r="M390" s="228" t="s">
        <v>1</v>
      </c>
      <c r="N390" s="229" t="s">
        <v>43</v>
      </c>
      <c r="O390" s="92"/>
      <c r="P390" s="230">
        <f>O390*H390</f>
        <v>0</v>
      </c>
      <c r="Q390" s="230">
        <v>0.0060000000000000001</v>
      </c>
      <c r="R390" s="230">
        <f>Q390*H390</f>
        <v>0.266268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168</v>
      </c>
      <c r="AT390" s="232" t="s">
        <v>164</v>
      </c>
      <c r="AU390" s="232" t="s">
        <v>87</v>
      </c>
      <c r="AY390" s="18" t="s">
        <v>162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34</v>
      </c>
      <c r="BK390" s="233">
        <f>ROUND(I390*H390,1)</f>
        <v>0</v>
      </c>
      <c r="BL390" s="18" t="s">
        <v>168</v>
      </c>
      <c r="BM390" s="232" t="s">
        <v>483</v>
      </c>
    </row>
    <row r="391" s="13" customFormat="1">
      <c r="A391" s="13"/>
      <c r="B391" s="234"/>
      <c r="C391" s="235"/>
      <c r="D391" s="236" t="s">
        <v>170</v>
      </c>
      <c r="E391" s="237" t="s">
        <v>1</v>
      </c>
      <c r="F391" s="238" t="s">
        <v>484</v>
      </c>
      <c r="G391" s="235"/>
      <c r="H391" s="237" t="s">
        <v>1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170</v>
      </c>
      <c r="AU391" s="244" t="s">
        <v>87</v>
      </c>
      <c r="AV391" s="13" t="s">
        <v>34</v>
      </c>
      <c r="AW391" s="13" t="s">
        <v>33</v>
      </c>
      <c r="AX391" s="13" t="s">
        <v>78</v>
      </c>
      <c r="AY391" s="244" t="s">
        <v>162</v>
      </c>
    </row>
    <row r="392" s="14" customFormat="1">
      <c r="A392" s="14"/>
      <c r="B392" s="245"/>
      <c r="C392" s="246"/>
      <c r="D392" s="236" t="s">
        <v>170</v>
      </c>
      <c r="E392" s="247" t="s">
        <v>1</v>
      </c>
      <c r="F392" s="248" t="s">
        <v>485</v>
      </c>
      <c r="G392" s="246"/>
      <c r="H392" s="249">
        <v>7.4649999999999999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170</v>
      </c>
      <c r="AU392" s="255" t="s">
        <v>87</v>
      </c>
      <c r="AV392" s="14" t="s">
        <v>87</v>
      </c>
      <c r="AW392" s="14" t="s">
        <v>33</v>
      </c>
      <c r="AX392" s="14" t="s">
        <v>78</v>
      </c>
      <c r="AY392" s="255" t="s">
        <v>162</v>
      </c>
    </row>
    <row r="393" s="14" customFormat="1">
      <c r="A393" s="14"/>
      <c r="B393" s="245"/>
      <c r="C393" s="246"/>
      <c r="D393" s="236" t="s">
        <v>170</v>
      </c>
      <c r="E393" s="247" t="s">
        <v>1</v>
      </c>
      <c r="F393" s="248" t="s">
        <v>486</v>
      </c>
      <c r="G393" s="246"/>
      <c r="H393" s="249">
        <v>12.84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170</v>
      </c>
      <c r="AU393" s="255" t="s">
        <v>87</v>
      </c>
      <c r="AV393" s="14" t="s">
        <v>87</v>
      </c>
      <c r="AW393" s="14" t="s">
        <v>33</v>
      </c>
      <c r="AX393" s="14" t="s">
        <v>78</v>
      </c>
      <c r="AY393" s="255" t="s">
        <v>162</v>
      </c>
    </row>
    <row r="394" s="14" customFormat="1">
      <c r="A394" s="14"/>
      <c r="B394" s="245"/>
      <c r="C394" s="246"/>
      <c r="D394" s="236" t="s">
        <v>170</v>
      </c>
      <c r="E394" s="247" t="s">
        <v>1</v>
      </c>
      <c r="F394" s="248" t="s">
        <v>487</v>
      </c>
      <c r="G394" s="246"/>
      <c r="H394" s="249">
        <v>14.369999999999999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170</v>
      </c>
      <c r="AU394" s="255" t="s">
        <v>87</v>
      </c>
      <c r="AV394" s="14" t="s">
        <v>87</v>
      </c>
      <c r="AW394" s="14" t="s">
        <v>33</v>
      </c>
      <c r="AX394" s="14" t="s">
        <v>78</v>
      </c>
      <c r="AY394" s="255" t="s">
        <v>162</v>
      </c>
    </row>
    <row r="395" s="14" customFormat="1">
      <c r="A395" s="14"/>
      <c r="B395" s="245"/>
      <c r="C395" s="246"/>
      <c r="D395" s="236" t="s">
        <v>170</v>
      </c>
      <c r="E395" s="247" t="s">
        <v>1</v>
      </c>
      <c r="F395" s="248" t="s">
        <v>488</v>
      </c>
      <c r="G395" s="246"/>
      <c r="H395" s="249">
        <v>1.54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170</v>
      </c>
      <c r="AU395" s="255" t="s">
        <v>87</v>
      </c>
      <c r="AV395" s="14" t="s">
        <v>87</v>
      </c>
      <c r="AW395" s="14" t="s">
        <v>33</v>
      </c>
      <c r="AX395" s="14" t="s">
        <v>78</v>
      </c>
      <c r="AY395" s="255" t="s">
        <v>162</v>
      </c>
    </row>
    <row r="396" s="14" customFormat="1">
      <c r="A396" s="14"/>
      <c r="B396" s="245"/>
      <c r="C396" s="246"/>
      <c r="D396" s="236" t="s">
        <v>170</v>
      </c>
      <c r="E396" s="247" t="s">
        <v>1</v>
      </c>
      <c r="F396" s="248" t="s">
        <v>489</v>
      </c>
      <c r="G396" s="246"/>
      <c r="H396" s="249">
        <v>9.0630000000000006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170</v>
      </c>
      <c r="AU396" s="255" t="s">
        <v>87</v>
      </c>
      <c r="AV396" s="14" t="s">
        <v>87</v>
      </c>
      <c r="AW396" s="14" t="s">
        <v>33</v>
      </c>
      <c r="AX396" s="14" t="s">
        <v>78</v>
      </c>
      <c r="AY396" s="255" t="s">
        <v>162</v>
      </c>
    </row>
    <row r="397" s="13" customFormat="1">
      <c r="A397" s="13"/>
      <c r="B397" s="234"/>
      <c r="C397" s="235"/>
      <c r="D397" s="236" t="s">
        <v>170</v>
      </c>
      <c r="E397" s="237" t="s">
        <v>1</v>
      </c>
      <c r="F397" s="238" t="s">
        <v>342</v>
      </c>
      <c r="G397" s="235"/>
      <c r="H397" s="237" t="s">
        <v>1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170</v>
      </c>
      <c r="AU397" s="244" t="s">
        <v>87</v>
      </c>
      <c r="AV397" s="13" t="s">
        <v>34</v>
      </c>
      <c r="AW397" s="13" t="s">
        <v>33</v>
      </c>
      <c r="AX397" s="13" t="s">
        <v>78</v>
      </c>
      <c r="AY397" s="244" t="s">
        <v>162</v>
      </c>
    </row>
    <row r="398" s="14" customFormat="1">
      <c r="A398" s="14"/>
      <c r="B398" s="245"/>
      <c r="C398" s="246"/>
      <c r="D398" s="236" t="s">
        <v>170</v>
      </c>
      <c r="E398" s="247" t="s">
        <v>1</v>
      </c>
      <c r="F398" s="248" t="s">
        <v>343</v>
      </c>
      <c r="G398" s="246"/>
      <c r="H398" s="249">
        <v>-0.90000000000000002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170</v>
      </c>
      <c r="AU398" s="255" t="s">
        <v>87</v>
      </c>
      <c r="AV398" s="14" t="s">
        <v>87</v>
      </c>
      <c r="AW398" s="14" t="s">
        <v>33</v>
      </c>
      <c r="AX398" s="14" t="s">
        <v>78</v>
      </c>
      <c r="AY398" s="255" t="s">
        <v>162</v>
      </c>
    </row>
    <row r="399" s="15" customFormat="1">
      <c r="A399" s="15"/>
      <c r="B399" s="256"/>
      <c r="C399" s="257"/>
      <c r="D399" s="236" t="s">
        <v>170</v>
      </c>
      <c r="E399" s="258" t="s">
        <v>1</v>
      </c>
      <c r="F399" s="259" t="s">
        <v>180</v>
      </c>
      <c r="G399" s="257"/>
      <c r="H399" s="260">
        <v>44.378</v>
      </c>
      <c r="I399" s="261"/>
      <c r="J399" s="257"/>
      <c r="K399" s="257"/>
      <c r="L399" s="262"/>
      <c r="M399" s="263"/>
      <c r="N399" s="264"/>
      <c r="O399" s="264"/>
      <c r="P399" s="264"/>
      <c r="Q399" s="264"/>
      <c r="R399" s="264"/>
      <c r="S399" s="264"/>
      <c r="T399" s="26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6" t="s">
        <v>170</v>
      </c>
      <c r="AU399" s="266" t="s">
        <v>87</v>
      </c>
      <c r="AV399" s="15" t="s">
        <v>168</v>
      </c>
      <c r="AW399" s="15" t="s">
        <v>33</v>
      </c>
      <c r="AX399" s="15" t="s">
        <v>34</v>
      </c>
      <c r="AY399" s="266" t="s">
        <v>162</v>
      </c>
    </row>
    <row r="400" s="2" customFormat="1" ht="24.15" customHeight="1">
      <c r="A400" s="39"/>
      <c r="B400" s="40"/>
      <c r="C400" s="220" t="s">
        <v>490</v>
      </c>
      <c r="D400" s="220" t="s">
        <v>164</v>
      </c>
      <c r="E400" s="221" t="s">
        <v>491</v>
      </c>
      <c r="F400" s="222" t="s">
        <v>492</v>
      </c>
      <c r="G400" s="223" t="s">
        <v>167</v>
      </c>
      <c r="H400" s="224">
        <v>712.93499999999995</v>
      </c>
      <c r="I400" s="225"/>
      <c r="J400" s="226">
        <f>ROUND(I400*H400,1)</f>
        <v>0</v>
      </c>
      <c r="K400" s="227"/>
      <c r="L400" s="45"/>
      <c r="M400" s="228" t="s">
        <v>1</v>
      </c>
      <c r="N400" s="229" t="s">
        <v>43</v>
      </c>
      <c r="O400" s="92"/>
      <c r="P400" s="230">
        <f>O400*H400</f>
        <v>0</v>
      </c>
      <c r="Q400" s="230">
        <v>0.0040000000000000001</v>
      </c>
      <c r="R400" s="230">
        <f>Q400*H400</f>
        <v>2.8517399999999999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168</v>
      </c>
      <c r="AT400" s="232" t="s">
        <v>164</v>
      </c>
      <c r="AU400" s="232" t="s">
        <v>87</v>
      </c>
      <c r="AY400" s="18" t="s">
        <v>162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34</v>
      </c>
      <c r="BK400" s="233">
        <f>ROUND(I400*H400,1)</f>
        <v>0</v>
      </c>
      <c r="BL400" s="18" t="s">
        <v>168</v>
      </c>
      <c r="BM400" s="232" t="s">
        <v>493</v>
      </c>
    </row>
    <row r="401" s="2" customFormat="1" ht="24.15" customHeight="1">
      <c r="A401" s="39"/>
      <c r="B401" s="40"/>
      <c r="C401" s="220" t="s">
        <v>494</v>
      </c>
      <c r="D401" s="220" t="s">
        <v>164</v>
      </c>
      <c r="E401" s="221" t="s">
        <v>495</v>
      </c>
      <c r="F401" s="222" t="s">
        <v>496</v>
      </c>
      <c r="G401" s="223" t="s">
        <v>167</v>
      </c>
      <c r="H401" s="224">
        <v>148.118</v>
      </c>
      <c r="I401" s="225"/>
      <c r="J401" s="226">
        <f>ROUND(I401*H401,1)</f>
        <v>0</v>
      </c>
      <c r="K401" s="227"/>
      <c r="L401" s="45"/>
      <c r="M401" s="228" t="s">
        <v>1</v>
      </c>
      <c r="N401" s="229" t="s">
        <v>43</v>
      </c>
      <c r="O401" s="92"/>
      <c r="P401" s="230">
        <f>O401*H401</f>
        <v>0</v>
      </c>
      <c r="Q401" s="230">
        <v>0.00348</v>
      </c>
      <c r="R401" s="230">
        <f>Q401*H401</f>
        <v>0.51545063999999996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168</v>
      </c>
      <c r="AT401" s="232" t="s">
        <v>164</v>
      </c>
      <c r="AU401" s="232" t="s">
        <v>87</v>
      </c>
      <c r="AY401" s="18" t="s">
        <v>162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34</v>
      </c>
      <c r="BK401" s="233">
        <f>ROUND(I401*H401,1)</f>
        <v>0</v>
      </c>
      <c r="BL401" s="18" t="s">
        <v>168</v>
      </c>
      <c r="BM401" s="232" t="s">
        <v>497</v>
      </c>
    </row>
    <row r="402" s="13" customFormat="1">
      <c r="A402" s="13"/>
      <c r="B402" s="234"/>
      <c r="C402" s="235"/>
      <c r="D402" s="236" t="s">
        <v>170</v>
      </c>
      <c r="E402" s="237" t="s">
        <v>1</v>
      </c>
      <c r="F402" s="238" t="s">
        <v>277</v>
      </c>
      <c r="G402" s="235"/>
      <c r="H402" s="237" t="s">
        <v>1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170</v>
      </c>
      <c r="AU402" s="244" t="s">
        <v>87</v>
      </c>
      <c r="AV402" s="13" t="s">
        <v>34</v>
      </c>
      <c r="AW402" s="13" t="s">
        <v>33</v>
      </c>
      <c r="AX402" s="13" t="s">
        <v>78</v>
      </c>
      <c r="AY402" s="244" t="s">
        <v>162</v>
      </c>
    </row>
    <row r="403" s="14" customFormat="1">
      <c r="A403" s="14"/>
      <c r="B403" s="245"/>
      <c r="C403" s="246"/>
      <c r="D403" s="236" t="s">
        <v>170</v>
      </c>
      <c r="E403" s="247" t="s">
        <v>1</v>
      </c>
      <c r="F403" s="248" t="s">
        <v>498</v>
      </c>
      <c r="G403" s="246"/>
      <c r="H403" s="249">
        <v>8.8740000000000006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170</v>
      </c>
      <c r="AU403" s="255" t="s">
        <v>87</v>
      </c>
      <c r="AV403" s="14" t="s">
        <v>87</v>
      </c>
      <c r="AW403" s="14" t="s">
        <v>33</v>
      </c>
      <c r="AX403" s="14" t="s">
        <v>78</v>
      </c>
      <c r="AY403" s="255" t="s">
        <v>162</v>
      </c>
    </row>
    <row r="404" s="14" customFormat="1">
      <c r="A404" s="14"/>
      <c r="B404" s="245"/>
      <c r="C404" s="246"/>
      <c r="D404" s="236" t="s">
        <v>170</v>
      </c>
      <c r="E404" s="247" t="s">
        <v>1</v>
      </c>
      <c r="F404" s="248" t="s">
        <v>499</v>
      </c>
      <c r="G404" s="246"/>
      <c r="H404" s="249">
        <v>5.4240000000000004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170</v>
      </c>
      <c r="AU404" s="255" t="s">
        <v>87</v>
      </c>
      <c r="AV404" s="14" t="s">
        <v>87</v>
      </c>
      <c r="AW404" s="14" t="s">
        <v>33</v>
      </c>
      <c r="AX404" s="14" t="s">
        <v>78</v>
      </c>
      <c r="AY404" s="255" t="s">
        <v>162</v>
      </c>
    </row>
    <row r="405" s="14" customFormat="1">
      <c r="A405" s="14"/>
      <c r="B405" s="245"/>
      <c r="C405" s="246"/>
      <c r="D405" s="236" t="s">
        <v>170</v>
      </c>
      <c r="E405" s="247" t="s">
        <v>1</v>
      </c>
      <c r="F405" s="248" t="s">
        <v>500</v>
      </c>
      <c r="G405" s="246"/>
      <c r="H405" s="249">
        <v>0.67200000000000004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170</v>
      </c>
      <c r="AU405" s="255" t="s">
        <v>87</v>
      </c>
      <c r="AV405" s="14" t="s">
        <v>87</v>
      </c>
      <c r="AW405" s="14" t="s">
        <v>33</v>
      </c>
      <c r="AX405" s="14" t="s">
        <v>78</v>
      </c>
      <c r="AY405" s="255" t="s">
        <v>162</v>
      </c>
    </row>
    <row r="406" s="14" customFormat="1">
      <c r="A406" s="14"/>
      <c r="B406" s="245"/>
      <c r="C406" s="246"/>
      <c r="D406" s="236" t="s">
        <v>170</v>
      </c>
      <c r="E406" s="247" t="s">
        <v>1</v>
      </c>
      <c r="F406" s="248" t="s">
        <v>501</v>
      </c>
      <c r="G406" s="246"/>
      <c r="H406" s="249">
        <v>0.69599999999999995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170</v>
      </c>
      <c r="AU406" s="255" t="s">
        <v>87</v>
      </c>
      <c r="AV406" s="14" t="s">
        <v>87</v>
      </c>
      <c r="AW406" s="14" t="s">
        <v>33</v>
      </c>
      <c r="AX406" s="14" t="s">
        <v>78</v>
      </c>
      <c r="AY406" s="255" t="s">
        <v>162</v>
      </c>
    </row>
    <row r="407" s="14" customFormat="1">
      <c r="A407" s="14"/>
      <c r="B407" s="245"/>
      <c r="C407" s="246"/>
      <c r="D407" s="236" t="s">
        <v>170</v>
      </c>
      <c r="E407" s="247" t="s">
        <v>1</v>
      </c>
      <c r="F407" s="248" t="s">
        <v>502</v>
      </c>
      <c r="G407" s="246"/>
      <c r="H407" s="249">
        <v>0.53400000000000003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170</v>
      </c>
      <c r="AU407" s="255" t="s">
        <v>87</v>
      </c>
      <c r="AV407" s="14" t="s">
        <v>87</v>
      </c>
      <c r="AW407" s="14" t="s">
        <v>33</v>
      </c>
      <c r="AX407" s="14" t="s">
        <v>78</v>
      </c>
      <c r="AY407" s="255" t="s">
        <v>162</v>
      </c>
    </row>
    <row r="408" s="14" customFormat="1">
      <c r="A408" s="14"/>
      <c r="B408" s="245"/>
      <c r="C408" s="246"/>
      <c r="D408" s="236" t="s">
        <v>170</v>
      </c>
      <c r="E408" s="247" t="s">
        <v>1</v>
      </c>
      <c r="F408" s="248" t="s">
        <v>503</v>
      </c>
      <c r="G408" s="246"/>
      <c r="H408" s="249">
        <v>1.0800000000000001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170</v>
      </c>
      <c r="AU408" s="255" t="s">
        <v>87</v>
      </c>
      <c r="AV408" s="14" t="s">
        <v>87</v>
      </c>
      <c r="AW408" s="14" t="s">
        <v>33</v>
      </c>
      <c r="AX408" s="14" t="s">
        <v>78</v>
      </c>
      <c r="AY408" s="255" t="s">
        <v>162</v>
      </c>
    </row>
    <row r="409" s="14" customFormat="1">
      <c r="A409" s="14"/>
      <c r="B409" s="245"/>
      <c r="C409" s="246"/>
      <c r="D409" s="236" t="s">
        <v>170</v>
      </c>
      <c r="E409" s="247" t="s">
        <v>1</v>
      </c>
      <c r="F409" s="248" t="s">
        <v>504</v>
      </c>
      <c r="G409" s="246"/>
      <c r="H409" s="249">
        <v>0.51600000000000001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170</v>
      </c>
      <c r="AU409" s="255" t="s">
        <v>87</v>
      </c>
      <c r="AV409" s="14" t="s">
        <v>87</v>
      </c>
      <c r="AW409" s="14" t="s">
        <v>33</v>
      </c>
      <c r="AX409" s="14" t="s">
        <v>78</v>
      </c>
      <c r="AY409" s="255" t="s">
        <v>162</v>
      </c>
    </row>
    <row r="410" s="14" customFormat="1">
      <c r="A410" s="14"/>
      <c r="B410" s="245"/>
      <c r="C410" s="246"/>
      <c r="D410" s="236" t="s">
        <v>170</v>
      </c>
      <c r="E410" s="247" t="s">
        <v>1</v>
      </c>
      <c r="F410" s="248" t="s">
        <v>505</v>
      </c>
      <c r="G410" s="246"/>
      <c r="H410" s="249">
        <v>1.1859999999999999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170</v>
      </c>
      <c r="AU410" s="255" t="s">
        <v>87</v>
      </c>
      <c r="AV410" s="14" t="s">
        <v>87</v>
      </c>
      <c r="AW410" s="14" t="s">
        <v>33</v>
      </c>
      <c r="AX410" s="14" t="s">
        <v>78</v>
      </c>
      <c r="AY410" s="255" t="s">
        <v>162</v>
      </c>
    </row>
    <row r="411" s="13" customFormat="1">
      <c r="A411" s="13"/>
      <c r="B411" s="234"/>
      <c r="C411" s="235"/>
      <c r="D411" s="236" t="s">
        <v>170</v>
      </c>
      <c r="E411" s="237" t="s">
        <v>1</v>
      </c>
      <c r="F411" s="238" t="s">
        <v>506</v>
      </c>
      <c r="G411" s="235"/>
      <c r="H411" s="237" t="s">
        <v>1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170</v>
      </c>
      <c r="AU411" s="244" t="s">
        <v>87</v>
      </c>
      <c r="AV411" s="13" t="s">
        <v>34</v>
      </c>
      <c r="AW411" s="13" t="s">
        <v>33</v>
      </c>
      <c r="AX411" s="13" t="s">
        <v>78</v>
      </c>
      <c r="AY411" s="244" t="s">
        <v>162</v>
      </c>
    </row>
    <row r="412" s="14" customFormat="1">
      <c r="A412" s="14"/>
      <c r="B412" s="245"/>
      <c r="C412" s="246"/>
      <c r="D412" s="236" t="s">
        <v>170</v>
      </c>
      <c r="E412" s="247" t="s">
        <v>1</v>
      </c>
      <c r="F412" s="248" t="s">
        <v>507</v>
      </c>
      <c r="G412" s="246"/>
      <c r="H412" s="249">
        <v>123.55200000000001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170</v>
      </c>
      <c r="AU412" s="255" t="s">
        <v>87</v>
      </c>
      <c r="AV412" s="14" t="s">
        <v>87</v>
      </c>
      <c r="AW412" s="14" t="s">
        <v>33</v>
      </c>
      <c r="AX412" s="14" t="s">
        <v>78</v>
      </c>
      <c r="AY412" s="255" t="s">
        <v>162</v>
      </c>
    </row>
    <row r="413" s="13" customFormat="1">
      <c r="A413" s="13"/>
      <c r="B413" s="234"/>
      <c r="C413" s="235"/>
      <c r="D413" s="236" t="s">
        <v>170</v>
      </c>
      <c r="E413" s="237" t="s">
        <v>1</v>
      </c>
      <c r="F413" s="238" t="s">
        <v>508</v>
      </c>
      <c r="G413" s="235"/>
      <c r="H413" s="237" t="s">
        <v>1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170</v>
      </c>
      <c r="AU413" s="244" t="s">
        <v>87</v>
      </c>
      <c r="AV413" s="13" t="s">
        <v>34</v>
      </c>
      <c r="AW413" s="13" t="s">
        <v>33</v>
      </c>
      <c r="AX413" s="13" t="s">
        <v>78</v>
      </c>
      <c r="AY413" s="244" t="s">
        <v>162</v>
      </c>
    </row>
    <row r="414" s="13" customFormat="1">
      <c r="A414" s="13"/>
      <c r="B414" s="234"/>
      <c r="C414" s="235"/>
      <c r="D414" s="236" t="s">
        <v>170</v>
      </c>
      <c r="E414" s="237" t="s">
        <v>1</v>
      </c>
      <c r="F414" s="238" t="s">
        <v>296</v>
      </c>
      <c r="G414" s="235"/>
      <c r="H414" s="237" t="s">
        <v>1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170</v>
      </c>
      <c r="AU414" s="244" t="s">
        <v>87</v>
      </c>
      <c r="AV414" s="13" t="s">
        <v>34</v>
      </c>
      <c r="AW414" s="13" t="s">
        <v>33</v>
      </c>
      <c r="AX414" s="13" t="s">
        <v>78</v>
      </c>
      <c r="AY414" s="244" t="s">
        <v>162</v>
      </c>
    </row>
    <row r="415" s="14" customFormat="1">
      <c r="A415" s="14"/>
      <c r="B415" s="245"/>
      <c r="C415" s="246"/>
      <c r="D415" s="236" t="s">
        <v>170</v>
      </c>
      <c r="E415" s="247" t="s">
        <v>1</v>
      </c>
      <c r="F415" s="248" t="s">
        <v>297</v>
      </c>
      <c r="G415" s="246"/>
      <c r="H415" s="249">
        <v>3.6030000000000002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170</v>
      </c>
      <c r="AU415" s="255" t="s">
        <v>87</v>
      </c>
      <c r="AV415" s="14" t="s">
        <v>87</v>
      </c>
      <c r="AW415" s="14" t="s">
        <v>33</v>
      </c>
      <c r="AX415" s="14" t="s">
        <v>78</v>
      </c>
      <c r="AY415" s="255" t="s">
        <v>162</v>
      </c>
    </row>
    <row r="416" s="13" customFormat="1">
      <c r="A416" s="13"/>
      <c r="B416" s="234"/>
      <c r="C416" s="235"/>
      <c r="D416" s="236" t="s">
        <v>170</v>
      </c>
      <c r="E416" s="237" t="s">
        <v>1</v>
      </c>
      <c r="F416" s="238" t="s">
        <v>298</v>
      </c>
      <c r="G416" s="235"/>
      <c r="H416" s="237" t="s">
        <v>1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170</v>
      </c>
      <c r="AU416" s="244" t="s">
        <v>87</v>
      </c>
      <c r="AV416" s="13" t="s">
        <v>34</v>
      </c>
      <c r="AW416" s="13" t="s">
        <v>33</v>
      </c>
      <c r="AX416" s="13" t="s">
        <v>78</v>
      </c>
      <c r="AY416" s="244" t="s">
        <v>162</v>
      </c>
    </row>
    <row r="417" s="14" customFormat="1">
      <c r="A417" s="14"/>
      <c r="B417" s="245"/>
      <c r="C417" s="246"/>
      <c r="D417" s="236" t="s">
        <v>170</v>
      </c>
      <c r="E417" s="247" t="s">
        <v>1</v>
      </c>
      <c r="F417" s="248" t="s">
        <v>299</v>
      </c>
      <c r="G417" s="246"/>
      <c r="H417" s="249">
        <v>1.9810000000000001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170</v>
      </c>
      <c r="AU417" s="255" t="s">
        <v>87</v>
      </c>
      <c r="AV417" s="14" t="s">
        <v>87</v>
      </c>
      <c r="AW417" s="14" t="s">
        <v>33</v>
      </c>
      <c r="AX417" s="14" t="s">
        <v>78</v>
      </c>
      <c r="AY417" s="255" t="s">
        <v>162</v>
      </c>
    </row>
    <row r="418" s="15" customFormat="1">
      <c r="A418" s="15"/>
      <c r="B418" s="256"/>
      <c r="C418" s="257"/>
      <c r="D418" s="236" t="s">
        <v>170</v>
      </c>
      <c r="E418" s="258" t="s">
        <v>1</v>
      </c>
      <c r="F418" s="259" t="s">
        <v>180</v>
      </c>
      <c r="G418" s="257"/>
      <c r="H418" s="260">
        <v>148.118</v>
      </c>
      <c r="I418" s="261"/>
      <c r="J418" s="257"/>
      <c r="K418" s="257"/>
      <c r="L418" s="262"/>
      <c r="M418" s="263"/>
      <c r="N418" s="264"/>
      <c r="O418" s="264"/>
      <c r="P418" s="264"/>
      <c r="Q418" s="264"/>
      <c r="R418" s="264"/>
      <c r="S418" s="264"/>
      <c r="T418" s="26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6" t="s">
        <v>170</v>
      </c>
      <c r="AU418" s="266" t="s">
        <v>87</v>
      </c>
      <c r="AV418" s="15" t="s">
        <v>168</v>
      </c>
      <c r="AW418" s="15" t="s">
        <v>33</v>
      </c>
      <c r="AX418" s="15" t="s">
        <v>34</v>
      </c>
      <c r="AY418" s="266" t="s">
        <v>162</v>
      </c>
    </row>
    <row r="419" s="2" customFormat="1" ht="24.15" customHeight="1">
      <c r="A419" s="39"/>
      <c r="B419" s="40"/>
      <c r="C419" s="220" t="s">
        <v>509</v>
      </c>
      <c r="D419" s="220" t="s">
        <v>164</v>
      </c>
      <c r="E419" s="221" t="s">
        <v>510</v>
      </c>
      <c r="F419" s="222" t="s">
        <v>511</v>
      </c>
      <c r="G419" s="223" t="s">
        <v>392</v>
      </c>
      <c r="H419" s="224">
        <v>102.8</v>
      </c>
      <c r="I419" s="225"/>
      <c r="J419" s="226">
        <f>ROUND(I419*H419,1)</f>
        <v>0</v>
      </c>
      <c r="K419" s="227"/>
      <c r="L419" s="45"/>
      <c r="M419" s="228" t="s">
        <v>1</v>
      </c>
      <c r="N419" s="229" t="s">
        <v>43</v>
      </c>
      <c r="O419" s="92"/>
      <c r="P419" s="230">
        <f>O419*H419</f>
        <v>0</v>
      </c>
      <c r="Q419" s="230">
        <v>0.010323000000000001</v>
      </c>
      <c r="R419" s="230">
        <f>Q419*H419</f>
        <v>1.0612044000000001</v>
      </c>
      <c r="S419" s="230">
        <v>0</v>
      </c>
      <c r="T419" s="23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2" t="s">
        <v>168</v>
      </c>
      <c r="AT419" s="232" t="s">
        <v>164</v>
      </c>
      <c r="AU419" s="232" t="s">
        <v>87</v>
      </c>
      <c r="AY419" s="18" t="s">
        <v>162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8" t="s">
        <v>34</v>
      </c>
      <c r="BK419" s="233">
        <f>ROUND(I419*H419,1)</f>
        <v>0</v>
      </c>
      <c r="BL419" s="18" t="s">
        <v>168</v>
      </c>
      <c r="BM419" s="232" t="s">
        <v>512</v>
      </c>
    </row>
    <row r="420" s="13" customFormat="1">
      <c r="A420" s="13"/>
      <c r="B420" s="234"/>
      <c r="C420" s="235"/>
      <c r="D420" s="236" t="s">
        <v>170</v>
      </c>
      <c r="E420" s="237" t="s">
        <v>1</v>
      </c>
      <c r="F420" s="238" t="s">
        <v>513</v>
      </c>
      <c r="G420" s="235"/>
      <c r="H420" s="237" t="s">
        <v>1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170</v>
      </c>
      <c r="AU420" s="244" t="s">
        <v>87</v>
      </c>
      <c r="AV420" s="13" t="s">
        <v>34</v>
      </c>
      <c r="AW420" s="13" t="s">
        <v>33</v>
      </c>
      <c r="AX420" s="13" t="s">
        <v>78</v>
      </c>
      <c r="AY420" s="244" t="s">
        <v>162</v>
      </c>
    </row>
    <row r="421" s="13" customFormat="1">
      <c r="A421" s="13"/>
      <c r="B421" s="234"/>
      <c r="C421" s="235"/>
      <c r="D421" s="236" t="s">
        <v>170</v>
      </c>
      <c r="E421" s="237" t="s">
        <v>1</v>
      </c>
      <c r="F421" s="238" t="s">
        <v>514</v>
      </c>
      <c r="G421" s="235"/>
      <c r="H421" s="237" t="s">
        <v>1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170</v>
      </c>
      <c r="AU421" s="244" t="s">
        <v>87</v>
      </c>
      <c r="AV421" s="13" t="s">
        <v>34</v>
      </c>
      <c r="AW421" s="13" t="s">
        <v>33</v>
      </c>
      <c r="AX421" s="13" t="s">
        <v>78</v>
      </c>
      <c r="AY421" s="244" t="s">
        <v>162</v>
      </c>
    </row>
    <row r="422" s="14" customFormat="1">
      <c r="A422" s="14"/>
      <c r="B422" s="245"/>
      <c r="C422" s="246"/>
      <c r="D422" s="236" t="s">
        <v>170</v>
      </c>
      <c r="E422" s="247" t="s">
        <v>1</v>
      </c>
      <c r="F422" s="248" t="s">
        <v>449</v>
      </c>
      <c r="G422" s="246"/>
      <c r="H422" s="249">
        <v>85.549999999999997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170</v>
      </c>
      <c r="AU422" s="255" t="s">
        <v>87</v>
      </c>
      <c r="AV422" s="14" t="s">
        <v>87</v>
      </c>
      <c r="AW422" s="14" t="s">
        <v>33</v>
      </c>
      <c r="AX422" s="14" t="s">
        <v>78</v>
      </c>
      <c r="AY422" s="255" t="s">
        <v>162</v>
      </c>
    </row>
    <row r="423" s="13" customFormat="1">
      <c r="A423" s="13"/>
      <c r="B423" s="234"/>
      <c r="C423" s="235"/>
      <c r="D423" s="236" t="s">
        <v>170</v>
      </c>
      <c r="E423" s="237" t="s">
        <v>1</v>
      </c>
      <c r="F423" s="238" t="s">
        <v>515</v>
      </c>
      <c r="G423" s="235"/>
      <c r="H423" s="237" t="s">
        <v>1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170</v>
      </c>
      <c r="AU423" s="244" t="s">
        <v>87</v>
      </c>
      <c r="AV423" s="13" t="s">
        <v>34</v>
      </c>
      <c r="AW423" s="13" t="s">
        <v>33</v>
      </c>
      <c r="AX423" s="13" t="s">
        <v>78</v>
      </c>
      <c r="AY423" s="244" t="s">
        <v>162</v>
      </c>
    </row>
    <row r="424" s="14" customFormat="1">
      <c r="A424" s="14"/>
      <c r="B424" s="245"/>
      <c r="C424" s="246"/>
      <c r="D424" s="236" t="s">
        <v>170</v>
      </c>
      <c r="E424" s="247" t="s">
        <v>1</v>
      </c>
      <c r="F424" s="248" t="s">
        <v>450</v>
      </c>
      <c r="G424" s="246"/>
      <c r="H424" s="249">
        <v>1.3999999999999999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170</v>
      </c>
      <c r="AU424" s="255" t="s">
        <v>87</v>
      </c>
      <c r="AV424" s="14" t="s">
        <v>87</v>
      </c>
      <c r="AW424" s="14" t="s">
        <v>33</v>
      </c>
      <c r="AX424" s="14" t="s">
        <v>78</v>
      </c>
      <c r="AY424" s="255" t="s">
        <v>162</v>
      </c>
    </row>
    <row r="425" s="13" customFormat="1">
      <c r="A425" s="13"/>
      <c r="B425" s="234"/>
      <c r="C425" s="235"/>
      <c r="D425" s="236" t="s">
        <v>170</v>
      </c>
      <c r="E425" s="237" t="s">
        <v>1</v>
      </c>
      <c r="F425" s="238" t="s">
        <v>516</v>
      </c>
      <c r="G425" s="235"/>
      <c r="H425" s="237" t="s">
        <v>1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170</v>
      </c>
      <c r="AU425" s="244" t="s">
        <v>87</v>
      </c>
      <c r="AV425" s="13" t="s">
        <v>34</v>
      </c>
      <c r="AW425" s="13" t="s">
        <v>33</v>
      </c>
      <c r="AX425" s="13" t="s">
        <v>78</v>
      </c>
      <c r="AY425" s="244" t="s">
        <v>162</v>
      </c>
    </row>
    <row r="426" s="14" customFormat="1">
      <c r="A426" s="14"/>
      <c r="B426" s="245"/>
      <c r="C426" s="246"/>
      <c r="D426" s="236" t="s">
        <v>170</v>
      </c>
      <c r="E426" s="247" t="s">
        <v>1</v>
      </c>
      <c r="F426" s="248" t="s">
        <v>451</v>
      </c>
      <c r="G426" s="246"/>
      <c r="H426" s="249">
        <v>7.25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170</v>
      </c>
      <c r="AU426" s="255" t="s">
        <v>87</v>
      </c>
      <c r="AV426" s="14" t="s">
        <v>87</v>
      </c>
      <c r="AW426" s="14" t="s">
        <v>33</v>
      </c>
      <c r="AX426" s="14" t="s">
        <v>78</v>
      </c>
      <c r="AY426" s="255" t="s">
        <v>162</v>
      </c>
    </row>
    <row r="427" s="13" customFormat="1">
      <c r="A427" s="13"/>
      <c r="B427" s="234"/>
      <c r="C427" s="235"/>
      <c r="D427" s="236" t="s">
        <v>170</v>
      </c>
      <c r="E427" s="237" t="s">
        <v>1</v>
      </c>
      <c r="F427" s="238" t="s">
        <v>517</v>
      </c>
      <c r="G427" s="235"/>
      <c r="H427" s="237" t="s">
        <v>1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4" t="s">
        <v>170</v>
      </c>
      <c r="AU427" s="244" t="s">
        <v>87</v>
      </c>
      <c r="AV427" s="13" t="s">
        <v>34</v>
      </c>
      <c r="AW427" s="13" t="s">
        <v>33</v>
      </c>
      <c r="AX427" s="13" t="s">
        <v>78</v>
      </c>
      <c r="AY427" s="244" t="s">
        <v>162</v>
      </c>
    </row>
    <row r="428" s="14" customFormat="1">
      <c r="A428" s="14"/>
      <c r="B428" s="245"/>
      <c r="C428" s="246"/>
      <c r="D428" s="236" t="s">
        <v>170</v>
      </c>
      <c r="E428" s="247" t="s">
        <v>1</v>
      </c>
      <c r="F428" s="248" t="s">
        <v>452</v>
      </c>
      <c r="G428" s="246"/>
      <c r="H428" s="249">
        <v>1.8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170</v>
      </c>
      <c r="AU428" s="255" t="s">
        <v>87</v>
      </c>
      <c r="AV428" s="14" t="s">
        <v>87</v>
      </c>
      <c r="AW428" s="14" t="s">
        <v>33</v>
      </c>
      <c r="AX428" s="14" t="s">
        <v>78</v>
      </c>
      <c r="AY428" s="255" t="s">
        <v>162</v>
      </c>
    </row>
    <row r="429" s="13" customFormat="1">
      <c r="A429" s="13"/>
      <c r="B429" s="234"/>
      <c r="C429" s="235"/>
      <c r="D429" s="236" t="s">
        <v>170</v>
      </c>
      <c r="E429" s="237" t="s">
        <v>1</v>
      </c>
      <c r="F429" s="238" t="s">
        <v>518</v>
      </c>
      <c r="G429" s="235"/>
      <c r="H429" s="237" t="s">
        <v>1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170</v>
      </c>
      <c r="AU429" s="244" t="s">
        <v>87</v>
      </c>
      <c r="AV429" s="13" t="s">
        <v>34</v>
      </c>
      <c r="AW429" s="13" t="s">
        <v>33</v>
      </c>
      <c r="AX429" s="13" t="s">
        <v>78</v>
      </c>
      <c r="AY429" s="244" t="s">
        <v>162</v>
      </c>
    </row>
    <row r="430" s="14" customFormat="1">
      <c r="A430" s="14"/>
      <c r="B430" s="245"/>
      <c r="C430" s="246"/>
      <c r="D430" s="236" t="s">
        <v>170</v>
      </c>
      <c r="E430" s="247" t="s">
        <v>1</v>
      </c>
      <c r="F430" s="248" t="s">
        <v>450</v>
      </c>
      <c r="G430" s="246"/>
      <c r="H430" s="249">
        <v>1.3999999999999999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170</v>
      </c>
      <c r="AU430" s="255" t="s">
        <v>87</v>
      </c>
      <c r="AV430" s="14" t="s">
        <v>87</v>
      </c>
      <c r="AW430" s="14" t="s">
        <v>33</v>
      </c>
      <c r="AX430" s="14" t="s">
        <v>78</v>
      </c>
      <c r="AY430" s="255" t="s">
        <v>162</v>
      </c>
    </row>
    <row r="431" s="13" customFormat="1">
      <c r="A431" s="13"/>
      <c r="B431" s="234"/>
      <c r="C431" s="235"/>
      <c r="D431" s="236" t="s">
        <v>170</v>
      </c>
      <c r="E431" s="237" t="s">
        <v>1</v>
      </c>
      <c r="F431" s="238" t="s">
        <v>519</v>
      </c>
      <c r="G431" s="235"/>
      <c r="H431" s="237" t="s">
        <v>1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170</v>
      </c>
      <c r="AU431" s="244" t="s">
        <v>87</v>
      </c>
      <c r="AV431" s="13" t="s">
        <v>34</v>
      </c>
      <c r="AW431" s="13" t="s">
        <v>33</v>
      </c>
      <c r="AX431" s="13" t="s">
        <v>78</v>
      </c>
      <c r="AY431" s="244" t="s">
        <v>162</v>
      </c>
    </row>
    <row r="432" s="14" customFormat="1">
      <c r="A432" s="14"/>
      <c r="B432" s="245"/>
      <c r="C432" s="246"/>
      <c r="D432" s="236" t="s">
        <v>170</v>
      </c>
      <c r="E432" s="247" t="s">
        <v>1</v>
      </c>
      <c r="F432" s="248" t="s">
        <v>453</v>
      </c>
      <c r="G432" s="246"/>
      <c r="H432" s="249">
        <v>5.4000000000000004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170</v>
      </c>
      <c r="AU432" s="255" t="s">
        <v>87</v>
      </c>
      <c r="AV432" s="14" t="s">
        <v>87</v>
      </c>
      <c r="AW432" s="14" t="s">
        <v>33</v>
      </c>
      <c r="AX432" s="14" t="s">
        <v>78</v>
      </c>
      <c r="AY432" s="255" t="s">
        <v>162</v>
      </c>
    </row>
    <row r="433" s="15" customFormat="1">
      <c r="A433" s="15"/>
      <c r="B433" s="256"/>
      <c r="C433" s="257"/>
      <c r="D433" s="236" t="s">
        <v>170</v>
      </c>
      <c r="E433" s="258" t="s">
        <v>1</v>
      </c>
      <c r="F433" s="259" t="s">
        <v>180</v>
      </c>
      <c r="G433" s="257"/>
      <c r="H433" s="260">
        <v>102.8</v>
      </c>
      <c r="I433" s="261"/>
      <c r="J433" s="257"/>
      <c r="K433" s="257"/>
      <c r="L433" s="262"/>
      <c r="M433" s="263"/>
      <c r="N433" s="264"/>
      <c r="O433" s="264"/>
      <c r="P433" s="264"/>
      <c r="Q433" s="264"/>
      <c r="R433" s="264"/>
      <c r="S433" s="264"/>
      <c r="T433" s="26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6" t="s">
        <v>170</v>
      </c>
      <c r="AU433" s="266" t="s">
        <v>87</v>
      </c>
      <c r="AV433" s="15" t="s">
        <v>168</v>
      </c>
      <c r="AW433" s="15" t="s">
        <v>33</v>
      </c>
      <c r="AX433" s="15" t="s">
        <v>34</v>
      </c>
      <c r="AY433" s="266" t="s">
        <v>162</v>
      </c>
    </row>
    <row r="434" s="2" customFormat="1" ht="24.15" customHeight="1">
      <c r="A434" s="39"/>
      <c r="B434" s="40"/>
      <c r="C434" s="220" t="s">
        <v>520</v>
      </c>
      <c r="D434" s="220" t="s">
        <v>164</v>
      </c>
      <c r="E434" s="221" t="s">
        <v>521</v>
      </c>
      <c r="F434" s="222" t="s">
        <v>522</v>
      </c>
      <c r="G434" s="223" t="s">
        <v>392</v>
      </c>
      <c r="H434" s="224">
        <v>102.8</v>
      </c>
      <c r="I434" s="225"/>
      <c r="J434" s="226">
        <f>ROUND(I434*H434,1)</f>
        <v>0</v>
      </c>
      <c r="K434" s="227"/>
      <c r="L434" s="45"/>
      <c r="M434" s="228" t="s">
        <v>1</v>
      </c>
      <c r="N434" s="229" t="s">
        <v>43</v>
      </c>
      <c r="O434" s="92"/>
      <c r="P434" s="230">
        <f>O434*H434</f>
        <v>0</v>
      </c>
      <c r="Q434" s="230">
        <v>0.020646000000000001</v>
      </c>
      <c r="R434" s="230">
        <f>Q434*H434</f>
        <v>2.1224088000000001</v>
      </c>
      <c r="S434" s="230">
        <v>0</v>
      </c>
      <c r="T434" s="23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2" t="s">
        <v>168</v>
      </c>
      <c r="AT434" s="232" t="s">
        <v>164</v>
      </c>
      <c r="AU434" s="232" t="s">
        <v>87</v>
      </c>
      <c r="AY434" s="18" t="s">
        <v>162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8" t="s">
        <v>34</v>
      </c>
      <c r="BK434" s="233">
        <f>ROUND(I434*H434,1)</f>
        <v>0</v>
      </c>
      <c r="BL434" s="18" t="s">
        <v>168</v>
      </c>
      <c r="BM434" s="232" t="s">
        <v>523</v>
      </c>
    </row>
    <row r="435" s="13" customFormat="1">
      <c r="A435" s="13"/>
      <c r="B435" s="234"/>
      <c r="C435" s="235"/>
      <c r="D435" s="236" t="s">
        <v>170</v>
      </c>
      <c r="E435" s="237" t="s">
        <v>1</v>
      </c>
      <c r="F435" s="238" t="s">
        <v>524</v>
      </c>
      <c r="G435" s="235"/>
      <c r="H435" s="237" t="s">
        <v>1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170</v>
      </c>
      <c r="AU435" s="244" t="s">
        <v>87</v>
      </c>
      <c r="AV435" s="13" t="s">
        <v>34</v>
      </c>
      <c r="AW435" s="13" t="s">
        <v>33</v>
      </c>
      <c r="AX435" s="13" t="s">
        <v>78</v>
      </c>
      <c r="AY435" s="244" t="s">
        <v>162</v>
      </c>
    </row>
    <row r="436" s="13" customFormat="1">
      <c r="A436" s="13"/>
      <c r="B436" s="234"/>
      <c r="C436" s="235"/>
      <c r="D436" s="236" t="s">
        <v>170</v>
      </c>
      <c r="E436" s="237" t="s">
        <v>1</v>
      </c>
      <c r="F436" s="238" t="s">
        <v>517</v>
      </c>
      <c r="G436" s="235"/>
      <c r="H436" s="237" t="s">
        <v>1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170</v>
      </c>
      <c r="AU436" s="244" t="s">
        <v>87</v>
      </c>
      <c r="AV436" s="13" t="s">
        <v>34</v>
      </c>
      <c r="AW436" s="13" t="s">
        <v>33</v>
      </c>
      <c r="AX436" s="13" t="s">
        <v>78</v>
      </c>
      <c r="AY436" s="244" t="s">
        <v>162</v>
      </c>
    </row>
    <row r="437" s="14" customFormat="1">
      <c r="A437" s="14"/>
      <c r="B437" s="245"/>
      <c r="C437" s="246"/>
      <c r="D437" s="236" t="s">
        <v>170</v>
      </c>
      <c r="E437" s="247" t="s">
        <v>1</v>
      </c>
      <c r="F437" s="248" t="s">
        <v>452</v>
      </c>
      <c r="G437" s="246"/>
      <c r="H437" s="249">
        <v>1.8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170</v>
      </c>
      <c r="AU437" s="255" t="s">
        <v>87</v>
      </c>
      <c r="AV437" s="14" t="s">
        <v>87</v>
      </c>
      <c r="AW437" s="14" t="s">
        <v>33</v>
      </c>
      <c r="AX437" s="14" t="s">
        <v>78</v>
      </c>
      <c r="AY437" s="255" t="s">
        <v>162</v>
      </c>
    </row>
    <row r="438" s="13" customFormat="1">
      <c r="A438" s="13"/>
      <c r="B438" s="234"/>
      <c r="C438" s="235"/>
      <c r="D438" s="236" t="s">
        <v>170</v>
      </c>
      <c r="E438" s="237" t="s">
        <v>1</v>
      </c>
      <c r="F438" s="238" t="s">
        <v>519</v>
      </c>
      <c r="G438" s="235"/>
      <c r="H438" s="237" t="s">
        <v>1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170</v>
      </c>
      <c r="AU438" s="244" t="s">
        <v>87</v>
      </c>
      <c r="AV438" s="13" t="s">
        <v>34</v>
      </c>
      <c r="AW438" s="13" t="s">
        <v>33</v>
      </c>
      <c r="AX438" s="13" t="s">
        <v>78</v>
      </c>
      <c r="AY438" s="244" t="s">
        <v>162</v>
      </c>
    </row>
    <row r="439" s="14" customFormat="1">
      <c r="A439" s="14"/>
      <c r="B439" s="245"/>
      <c r="C439" s="246"/>
      <c r="D439" s="236" t="s">
        <v>170</v>
      </c>
      <c r="E439" s="247" t="s">
        <v>1</v>
      </c>
      <c r="F439" s="248" t="s">
        <v>453</v>
      </c>
      <c r="G439" s="246"/>
      <c r="H439" s="249">
        <v>5.4000000000000004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170</v>
      </c>
      <c r="AU439" s="255" t="s">
        <v>87</v>
      </c>
      <c r="AV439" s="14" t="s">
        <v>87</v>
      </c>
      <c r="AW439" s="14" t="s">
        <v>33</v>
      </c>
      <c r="AX439" s="14" t="s">
        <v>78</v>
      </c>
      <c r="AY439" s="255" t="s">
        <v>162</v>
      </c>
    </row>
    <row r="440" s="13" customFormat="1">
      <c r="A440" s="13"/>
      <c r="B440" s="234"/>
      <c r="C440" s="235"/>
      <c r="D440" s="236" t="s">
        <v>170</v>
      </c>
      <c r="E440" s="237" t="s">
        <v>1</v>
      </c>
      <c r="F440" s="238" t="s">
        <v>514</v>
      </c>
      <c r="G440" s="235"/>
      <c r="H440" s="237" t="s">
        <v>1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4" t="s">
        <v>170</v>
      </c>
      <c r="AU440" s="244" t="s">
        <v>87</v>
      </c>
      <c r="AV440" s="13" t="s">
        <v>34</v>
      </c>
      <c r="AW440" s="13" t="s">
        <v>33</v>
      </c>
      <c r="AX440" s="13" t="s">
        <v>78</v>
      </c>
      <c r="AY440" s="244" t="s">
        <v>162</v>
      </c>
    </row>
    <row r="441" s="14" customFormat="1">
      <c r="A441" s="14"/>
      <c r="B441" s="245"/>
      <c r="C441" s="246"/>
      <c r="D441" s="236" t="s">
        <v>170</v>
      </c>
      <c r="E441" s="247" t="s">
        <v>1</v>
      </c>
      <c r="F441" s="248" t="s">
        <v>449</v>
      </c>
      <c r="G441" s="246"/>
      <c r="H441" s="249">
        <v>85.549999999999997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170</v>
      </c>
      <c r="AU441" s="255" t="s">
        <v>87</v>
      </c>
      <c r="AV441" s="14" t="s">
        <v>87</v>
      </c>
      <c r="AW441" s="14" t="s">
        <v>33</v>
      </c>
      <c r="AX441" s="14" t="s">
        <v>78</v>
      </c>
      <c r="AY441" s="255" t="s">
        <v>162</v>
      </c>
    </row>
    <row r="442" s="13" customFormat="1">
      <c r="A442" s="13"/>
      <c r="B442" s="234"/>
      <c r="C442" s="235"/>
      <c r="D442" s="236" t="s">
        <v>170</v>
      </c>
      <c r="E442" s="237" t="s">
        <v>1</v>
      </c>
      <c r="F442" s="238" t="s">
        <v>515</v>
      </c>
      <c r="G442" s="235"/>
      <c r="H442" s="237" t="s">
        <v>1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170</v>
      </c>
      <c r="AU442" s="244" t="s">
        <v>87</v>
      </c>
      <c r="AV442" s="13" t="s">
        <v>34</v>
      </c>
      <c r="AW442" s="13" t="s">
        <v>33</v>
      </c>
      <c r="AX442" s="13" t="s">
        <v>78</v>
      </c>
      <c r="AY442" s="244" t="s">
        <v>162</v>
      </c>
    </row>
    <row r="443" s="14" customFormat="1">
      <c r="A443" s="14"/>
      <c r="B443" s="245"/>
      <c r="C443" s="246"/>
      <c r="D443" s="236" t="s">
        <v>170</v>
      </c>
      <c r="E443" s="247" t="s">
        <v>1</v>
      </c>
      <c r="F443" s="248" t="s">
        <v>525</v>
      </c>
      <c r="G443" s="246"/>
      <c r="H443" s="249">
        <v>1.3999999999999999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170</v>
      </c>
      <c r="AU443" s="255" t="s">
        <v>87</v>
      </c>
      <c r="AV443" s="14" t="s">
        <v>87</v>
      </c>
      <c r="AW443" s="14" t="s">
        <v>33</v>
      </c>
      <c r="AX443" s="14" t="s">
        <v>78</v>
      </c>
      <c r="AY443" s="255" t="s">
        <v>162</v>
      </c>
    </row>
    <row r="444" s="13" customFormat="1">
      <c r="A444" s="13"/>
      <c r="B444" s="234"/>
      <c r="C444" s="235"/>
      <c r="D444" s="236" t="s">
        <v>170</v>
      </c>
      <c r="E444" s="237" t="s">
        <v>1</v>
      </c>
      <c r="F444" s="238" t="s">
        <v>516</v>
      </c>
      <c r="G444" s="235"/>
      <c r="H444" s="237" t="s">
        <v>1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170</v>
      </c>
      <c r="AU444" s="244" t="s">
        <v>87</v>
      </c>
      <c r="AV444" s="13" t="s">
        <v>34</v>
      </c>
      <c r="AW444" s="13" t="s">
        <v>33</v>
      </c>
      <c r="AX444" s="13" t="s">
        <v>78</v>
      </c>
      <c r="AY444" s="244" t="s">
        <v>162</v>
      </c>
    </row>
    <row r="445" s="14" customFormat="1">
      <c r="A445" s="14"/>
      <c r="B445" s="245"/>
      <c r="C445" s="246"/>
      <c r="D445" s="236" t="s">
        <v>170</v>
      </c>
      <c r="E445" s="247" t="s">
        <v>1</v>
      </c>
      <c r="F445" s="248" t="s">
        <v>451</v>
      </c>
      <c r="G445" s="246"/>
      <c r="H445" s="249">
        <v>7.25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170</v>
      </c>
      <c r="AU445" s="255" t="s">
        <v>87</v>
      </c>
      <c r="AV445" s="14" t="s">
        <v>87</v>
      </c>
      <c r="AW445" s="14" t="s">
        <v>33</v>
      </c>
      <c r="AX445" s="14" t="s">
        <v>78</v>
      </c>
      <c r="AY445" s="255" t="s">
        <v>162</v>
      </c>
    </row>
    <row r="446" s="13" customFormat="1">
      <c r="A446" s="13"/>
      <c r="B446" s="234"/>
      <c r="C446" s="235"/>
      <c r="D446" s="236" t="s">
        <v>170</v>
      </c>
      <c r="E446" s="237" t="s">
        <v>1</v>
      </c>
      <c r="F446" s="238" t="s">
        <v>518</v>
      </c>
      <c r="G446" s="235"/>
      <c r="H446" s="237" t="s">
        <v>1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170</v>
      </c>
      <c r="AU446" s="244" t="s">
        <v>87</v>
      </c>
      <c r="AV446" s="13" t="s">
        <v>34</v>
      </c>
      <c r="AW446" s="13" t="s">
        <v>33</v>
      </c>
      <c r="AX446" s="13" t="s">
        <v>78</v>
      </c>
      <c r="AY446" s="244" t="s">
        <v>162</v>
      </c>
    </row>
    <row r="447" s="14" customFormat="1">
      <c r="A447" s="14"/>
      <c r="B447" s="245"/>
      <c r="C447" s="246"/>
      <c r="D447" s="236" t="s">
        <v>170</v>
      </c>
      <c r="E447" s="247" t="s">
        <v>1</v>
      </c>
      <c r="F447" s="248" t="s">
        <v>525</v>
      </c>
      <c r="G447" s="246"/>
      <c r="H447" s="249">
        <v>1.3999999999999999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170</v>
      </c>
      <c r="AU447" s="255" t="s">
        <v>87</v>
      </c>
      <c r="AV447" s="14" t="s">
        <v>87</v>
      </c>
      <c r="AW447" s="14" t="s">
        <v>33</v>
      </c>
      <c r="AX447" s="14" t="s">
        <v>78</v>
      </c>
      <c r="AY447" s="255" t="s">
        <v>162</v>
      </c>
    </row>
    <row r="448" s="15" customFormat="1">
      <c r="A448" s="15"/>
      <c r="B448" s="256"/>
      <c r="C448" s="257"/>
      <c r="D448" s="236" t="s">
        <v>170</v>
      </c>
      <c r="E448" s="258" t="s">
        <v>1</v>
      </c>
      <c r="F448" s="259" t="s">
        <v>180</v>
      </c>
      <c r="G448" s="257"/>
      <c r="H448" s="260">
        <v>102.8</v>
      </c>
      <c r="I448" s="261"/>
      <c r="J448" s="257"/>
      <c r="K448" s="257"/>
      <c r="L448" s="262"/>
      <c r="M448" s="263"/>
      <c r="N448" s="264"/>
      <c r="O448" s="264"/>
      <c r="P448" s="264"/>
      <c r="Q448" s="264"/>
      <c r="R448" s="264"/>
      <c r="S448" s="264"/>
      <c r="T448" s="26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6" t="s">
        <v>170</v>
      </c>
      <c r="AU448" s="266" t="s">
        <v>87</v>
      </c>
      <c r="AV448" s="15" t="s">
        <v>168</v>
      </c>
      <c r="AW448" s="15" t="s">
        <v>33</v>
      </c>
      <c r="AX448" s="15" t="s">
        <v>34</v>
      </c>
      <c r="AY448" s="266" t="s">
        <v>162</v>
      </c>
    </row>
    <row r="449" s="2" customFormat="1" ht="24.15" customHeight="1">
      <c r="A449" s="39"/>
      <c r="B449" s="40"/>
      <c r="C449" s="220" t="s">
        <v>526</v>
      </c>
      <c r="D449" s="220" t="s">
        <v>164</v>
      </c>
      <c r="E449" s="221" t="s">
        <v>527</v>
      </c>
      <c r="F449" s="222" t="s">
        <v>528</v>
      </c>
      <c r="G449" s="223" t="s">
        <v>167</v>
      </c>
      <c r="H449" s="224">
        <v>223.898</v>
      </c>
      <c r="I449" s="225"/>
      <c r="J449" s="226">
        <f>ROUND(I449*H449,1)</f>
        <v>0</v>
      </c>
      <c r="K449" s="227"/>
      <c r="L449" s="45"/>
      <c r="M449" s="228" t="s">
        <v>1</v>
      </c>
      <c r="N449" s="229" t="s">
        <v>43</v>
      </c>
      <c r="O449" s="92"/>
      <c r="P449" s="230">
        <f>O449*H449</f>
        <v>0</v>
      </c>
      <c r="Q449" s="230">
        <v>0</v>
      </c>
      <c r="R449" s="230">
        <f>Q449*H449</f>
        <v>0</v>
      </c>
      <c r="S449" s="230">
        <v>0</v>
      </c>
      <c r="T449" s="23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2" t="s">
        <v>168</v>
      </c>
      <c r="AT449" s="232" t="s">
        <v>164</v>
      </c>
      <c r="AU449" s="232" t="s">
        <v>87</v>
      </c>
      <c r="AY449" s="18" t="s">
        <v>162</v>
      </c>
      <c r="BE449" s="233">
        <f>IF(N449="základní",J449,0)</f>
        <v>0</v>
      </c>
      <c r="BF449" s="233">
        <f>IF(N449="snížená",J449,0)</f>
        <v>0</v>
      </c>
      <c r="BG449" s="233">
        <f>IF(N449="zákl. přenesená",J449,0)</f>
        <v>0</v>
      </c>
      <c r="BH449" s="233">
        <f>IF(N449="sníž. přenesená",J449,0)</f>
        <v>0</v>
      </c>
      <c r="BI449" s="233">
        <f>IF(N449="nulová",J449,0)</f>
        <v>0</v>
      </c>
      <c r="BJ449" s="18" t="s">
        <v>34</v>
      </c>
      <c r="BK449" s="233">
        <f>ROUND(I449*H449,1)</f>
        <v>0</v>
      </c>
      <c r="BL449" s="18" t="s">
        <v>168</v>
      </c>
      <c r="BM449" s="232" t="s">
        <v>529</v>
      </c>
    </row>
    <row r="450" s="14" customFormat="1">
      <c r="A450" s="14"/>
      <c r="B450" s="245"/>
      <c r="C450" s="246"/>
      <c r="D450" s="236" t="s">
        <v>170</v>
      </c>
      <c r="E450" s="247" t="s">
        <v>1</v>
      </c>
      <c r="F450" s="248" t="s">
        <v>530</v>
      </c>
      <c r="G450" s="246"/>
      <c r="H450" s="249">
        <v>23.141999999999999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170</v>
      </c>
      <c r="AU450" s="255" t="s">
        <v>87</v>
      </c>
      <c r="AV450" s="14" t="s">
        <v>87</v>
      </c>
      <c r="AW450" s="14" t="s">
        <v>33</v>
      </c>
      <c r="AX450" s="14" t="s">
        <v>78</v>
      </c>
      <c r="AY450" s="255" t="s">
        <v>162</v>
      </c>
    </row>
    <row r="451" s="14" customFormat="1">
      <c r="A451" s="14"/>
      <c r="B451" s="245"/>
      <c r="C451" s="246"/>
      <c r="D451" s="236" t="s">
        <v>170</v>
      </c>
      <c r="E451" s="247" t="s">
        <v>1</v>
      </c>
      <c r="F451" s="248" t="s">
        <v>531</v>
      </c>
      <c r="G451" s="246"/>
      <c r="H451" s="249">
        <v>179.655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170</v>
      </c>
      <c r="AU451" s="255" t="s">
        <v>87</v>
      </c>
      <c r="AV451" s="14" t="s">
        <v>87</v>
      </c>
      <c r="AW451" s="14" t="s">
        <v>33</v>
      </c>
      <c r="AX451" s="14" t="s">
        <v>78</v>
      </c>
      <c r="AY451" s="255" t="s">
        <v>162</v>
      </c>
    </row>
    <row r="452" s="14" customFormat="1">
      <c r="A452" s="14"/>
      <c r="B452" s="245"/>
      <c r="C452" s="246"/>
      <c r="D452" s="236" t="s">
        <v>170</v>
      </c>
      <c r="E452" s="247" t="s">
        <v>1</v>
      </c>
      <c r="F452" s="248" t="s">
        <v>532</v>
      </c>
      <c r="G452" s="246"/>
      <c r="H452" s="249">
        <v>2.9399999999999999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170</v>
      </c>
      <c r="AU452" s="255" t="s">
        <v>87</v>
      </c>
      <c r="AV452" s="14" t="s">
        <v>87</v>
      </c>
      <c r="AW452" s="14" t="s">
        <v>33</v>
      </c>
      <c r="AX452" s="14" t="s">
        <v>78</v>
      </c>
      <c r="AY452" s="255" t="s">
        <v>162</v>
      </c>
    </row>
    <row r="453" s="14" customFormat="1">
      <c r="A453" s="14"/>
      <c r="B453" s="245"/>
      <c r="C453" s="246"/>
      <c r="D453" s="236" t="s">
        <v>170</v>
      </c>
      <c r="E453" s="247" t="s">
        <v>1</v>
      </c>
      <c r="F453" s="248" t="s">
        <v>533</v>
      </c>
      <c r="G453" s="246"/>
      <c r="H453" s="249">
        <v>10.875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170</v>
      </c>
      <c r="AU453" s="255" t="s">
        <v>87</v>
      </c>
      <c r="AV453" s="14" t="s">
        <v>87</v>
      </c>
      <c r="AW453" s="14" t="s">
        <v>33</v>
      </c>
      <c r="AX453" s="14" t="s">
        <v>78</v>
      </c>
      <c r="AY453" s="255" t="s">
        <v>162</v>
      </c>
    </row>
    <row r="454" s="14" customFormat="1">
      <c r="A454" s="14"/>
      <c r="B454" s="245"/>
      <c r="C454" s="246"/>
      <c r="D454" s="236" t="s">
        <v>170</v>
      </c>
      <c r="E454" s="247" t="s">
        <v>1</v>
      </c>
      <c r="F454" s="248" t="s">
        <v>534</v>
      </c>
      <c r="G454" s="246"/>
      <c r="H454" s="249">
        <v>1.6200000000000001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170</v>
      </c>
      <c r="AU454" s="255" t="s">
        <v>87</v>
      </c>
      <c r="AV454" s="14" t="s">
        <v>87</v>
      </c>
      <c r="AW454" s="14" t="s">
        <v>33</v>
      </c>
      <c r="AX454" s="14" t="s">
        <v>78</v>
      </c>
      <c r="AY454" s="255" t="s">
        <v>162</v>
      </c>
    </row>
    <row r="455" s="14" customFormat="1">
      <c r="A455" s="14"/>
      <c r="B455" s="245"/>
      <c r="C455" s="246"/>
      <c r="D455" s="236" t="s">
        <v>170</v>
      </c>
      <c r="E455" s="247" t="s">
        <v>1</v>
      </c>
      <c r="F455" s="248" t="s">
        <v>535</v>
      </c>
      <c r="G455" s="246"/>
      <c r="H455" s="249">
        <v>2.0299999999999998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170</v>
      </c>
      <c r="AU455" s="255" t="s">
        <v>87</v>
      </c>
      <c r="AV455" s="14" t="s">
        <v>87</v>
      </c>
      <c r="AW455" s="14" t="s">
        <v>33</v>
      </c>
      <c r="AX455" s="14" t="s">
        <v>78</v>
      </c>
      <c r="AY455" s="255" t="s">
        <v>162</v>
      </c>
    </row>
    <row r="456" s="14" customFormat="1">
      <c r="A456" s="14"/>
      <c r="B456" s="245"/>
      <c r="C456" s="246"/>
      <c r="D456" s="236" t="s">
        <v>170</v>
      </c>
      <c r="E456" s="247" t="s">
        <v>1</v>
      </c>
      <c r="F456" s="248" t="s">
        <v>536</v>
      </c>
      <c r="G456" s="246"/>
      <c r="H456" s="249">
        <v>3.6360000000000001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170</v>
      </c>
      <c r="AU456" s="255" t="s">
        <v>87</v>
      </c>
      <c r="AV456" s="14" t="s">
        <v>87</v>
      </c>
      <c r="AW456" s="14" t="s">
        <v>33</v>
      </c>
      <c r="AX456" s="14" t="s">
        <v>78</v>
      </c>
      <c r="AY456" s="255" t="s">
        <v>162</v>
      </c>
    </row>
    <row r="457" s="15" customFormat="1">
      <c r="A457" s="15"/>
      <c r="B457" s="256"/>
      <c r="C457" s="257"/>
      <c r="D457" s="236" t="s">
        <v>170</v>
      </c>
      <c r="E457" s="258" t="s">
        <v>1</v>
      </c>
      <c r="F457" s="259" t="s">
        <v>180</v>
      </c>
      <c r="G457" s="257"/>
      <c r="H457" s="260">
        <v>223.898</v>
      </c>
      <c r="I457" s="261"/>
      <c r="J457" s="257"/>
      <c r="K457" s="257"/>
      <c r="L457" s="262"/>
      <c r="M457" s="263"/>
      <c r="N457" s="264"/>
      <c r="O457" s="264"/>
      <c r="P457" s="264"/>
      <c r="Q457" s="264"/>
      <c r="R457" s="264"/>
      <c r="S457" s="264"/>
      <c r="T457" s="26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6" t="s">
        <v>170</v>
      </c>
      <c r="AU457" s="266" t="s">
        <v>87</v>
      </c>
      <c r="AV457" s="15" t="s">
        <v>168</v>
      </c>
      <c r="AW457" s="15" t="s">
        <v>33</v>
      </c>
      <c r="AX457" s="15" t="s">
        <v>34</v>
      </c>
      <c r="AY457" s="266" t="s">
        <v>162</v>
      </c>
    </row>
    <row r="458" s="2" customFormat="1" ht="16.5" customHeight="1">
      <c r="A458" s="39"/>
      <c r="B458" s="40"/>
      <c r="C458" s="220" t="s">
        <v>537</v>
      </c>
      <c r="D458" s="220" t="s">
        <v>164</v>
      </c>
      <c r="E458" s="221" t="s">
        <v>538</v>
      </c>
      <c r="F458" s="222" t="s">
        <v>539</v>
      </c>
      <c r="G458" s="223" t="s">
        <v>167</v>
      </c>
      <c r="H458" s="224">
        <v>870.02700000000004</v>
      </c>
      <c r="I458" s="225"/>
      <c r="J458" s="226">
        <f>ROUND(I458*H458,1)</f>
        <v>0</v>
      </c>
      <c r="K458" s="227"/>
      <c r="L458" s="45"/>
      <c r="M458" s="228" t="s">
        <v>1</v>
      </c>
      <c r="N458" s="229" t="s">
        <v>43</v>
      </c>
      <c r="O458" s="92"/>
      <c r="P458" s="230">
        <f>O458*H458</f>
        <v>0</v>
      </c>
      <c r="Q458" s="230">
        <v>0</v>
      </c>
      <c r="R458" s="230">
        <f>Q458*H458</f>
        <v>0</v>
      </c>
      <c r="S458" s="230">
        <v>0</v>
      </c>
      <c r="T458" s="23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2" t="s">
        <v>168</v>
      </c>
      <c r="AT458" s="232" t="s">
        <v>164</v>
      </c>
      <c r="AU458" s="232" t="s">
        <v>87</v>
      </c>
      <c r="AY458" s="18" t="s">
        <v>162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8" t="s">
        <v>34</v>
      </c>
      <c r="BK458" s="233">
        <f>ROUND(I458*H458,1)</f>
        <v>0</v>
      </c>
      <c r="BL458" s="18" t="s">
        <v>168</v>
      </c>
      <c r="BM458" s="232" t="s">
        <v>540</v>
      </c>
    </row>
    <row r="459" s="13" customFormat="1">
      <c r="A459" s="13"/>
      <c r="B459" s="234"/>
      <c r="C459" s="235"/>
      <c r="D459" s="236" t="s">
        <v>170</v>
      </c>
      <c r="E459" s="237" t="s">
        <v>1</v>
      </c>
      <c r="F459" s="238" t="s">
        <v>541</v>
      </c>
      <c r="G459" s="235"/>
      <c r="H459" s="237" t="s">
        <v>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170</v>
      </c>
      <c r="AU459" s="244" t="s">
        <v>87</v>
      </c>
      <c r="AV459" s="13" t="s">
        <v>34</v>
      </c>
      <c r="AW459" s="13" t="s">
        <v>33</v>
      </c>
      <c r="AX459" s="13" t="s">
        <v>78</v>
      </c>
      <c r="AY459" s="244" t="s">
        <v>162</v>
      </c>
    </row>
    <row r="460" s="14" customFormat="1">
      <c r="A460" s="14"/>
      <c r="B460" s="245"/>
      <c r="C460" s="246"/>
      <c r="D460" s="236" t="s">
        <v>170</v>
      </c>
      <c r="E460" s="247" t="s">
        <v>1</v>
      </c>
      <c r="F460" s="248" t="s">
        <v>542</v>
      </c>
      <c r="G460" s="246"/>
      <c r="H460" s="249">
        <v>171.69499999999999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170</v>
      </c>
      <c r="AU460" s="255" t="s">
        <v>87</v>
      </c>
      <c r="AV460" s="14" t="s">
        <v>87</v>
      </c>
      <c r="AW460" s="14" t="s">
        <v>33</v>
      </c>
      <c r="AX460" s="14" t="s">
        <v>78</v>
      </c>
      <c r="AY460" s="255" t="s">
        <v>162</v>
      </c>
    </row>
    <row r="461" s="14" customFormat="1">
      <c r="A461" s="14"/>
      <c r="B461" s="245"/>
      <c r="C461" s="246"/>
      <c r="D461" s="236" t="s">
        <v>170</v>
      </c>
      <c r="E461" s="247" t="s">
        <v>1</v>
      </c>
      <c r="F461" s="248" t="s">
        <v>543</v>
      </c>
      <c r="G461" s="246"/>
      <c r="H461" s="249">
        <v>322.56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170</v>
      </c>
      <c r="AU461" s="255" t="s">
        <v>87</v>
      </c>
      <c r="AV461" s="14" t="s">
        <v>87</v>
      </c>
      <c r="AW461" s="14" t="s">
        <v>33</v>
      </c>
      <c r="AX461" s="14" t="s">
        <v>78</v>
      </c>
      <c r="AY461" s="255" t="s">
        <v>162</v>
      </c>
    </row>
    <row r="462" s="14" customFormat="1">
      <c r="A462" s="14"/>
      <c r="B462" s="245"/>
      <c r="C462" s="246"/>
      <c r="D462" s="236" t="s">
        <v>170</v>
      </c>
      <c r="E462" s="247" t="s">
        <v>1</v>
      </c>
      <c r="F462" s="248" t="s">
        <v>544</v>
      </c>
      <c r="G462" s="246"/>
      <c r="H462" s="249">
        <v>364.80000000000001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170</v>
      </c>
      <c r="AU462" s="255" t="s">
        <v>87</v>
      </c>
      <c r="AV462" s="14" t="s">
        <v>87</v>
      </c>
      <c r="AW462" s="14" t="s">
        <v>33</v>
      </c>
      <c r="AX462" s="14" t="s">
        <v>78</v>
      </c>
      <c r="AY462" s="255" t="s">
        <v>162</v>
      </c>
    </row>
    <row r="463" s="14" customFormat="1">
      <c r="A463" s="14"/>
      <c r="B463" s="245"/>
      <c r="C463" s="246"/>
      <c r="D463" s="236" t="s">
        <v>170</v>
      </c>
      <c r="E463" s="247" t="s">
        <v>1</v>
      </c>
      <c r="F463" s="248" t="s">
        <v>545</v>
      </c>
      <c r="G463" s="246"/>
      <c r="H463" s="249">
        <v>21.760000000000002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5" t="s">
        <v>170</v>
      </c>
      <c r="AU463" s="255" t="s">
        <v>87</v>
      </c>
      <c r="AV463" s="14" t="s">
        <v>87</v>
      </c>
      <c r="AW463" s="14" t="s">
        <v>33</v>
      </c>
      <c r="AX463" s="14" t="s">
        <v>78</v>
      </c>
      <c r="AY463" s="255" t="s">
        <v>162</v>
      </c>
    </row>
    <row r="464" s="14" customFormat="1">
      <c r="A464" s="14"/>
      <c r="B464" s="245"/>
      <c r="C464" s="246"/>
      <c r="D464" s="236" t="s">
        <v>170</v>
      </c>
      <c r="E464" s="247" t="s">
        <v>1</v>
      </c>
      <c r="F464" s="248" t="s">
        <v>546</v>
      </c>
      <c r="G464" s="246"/>
      <c r="H464" s="249">
        <v>58.704000000000001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170</v>
      </c>
      <c r="AU464" s="255" t="s">
        <v>87</v>
      </c>
      <c r="AV464" s="14" t="s">
        <v>87</v>
      </c>
      <c r="AW464" s="14" t="s">
        <v>33</v>
      </c>
      <c r="AX464" s="14" t="s">
        <v>78</v>
      </c>
      <c r="AY464" s="255" t="s">
        <v>162</v>
      </c>
    </row>
    <row r="465" s="13" customFormat="1">
      <c r="A465" s="13"/>
      <c r="B465" s="234"/>
      <c r="C465" s="235"/>
      <c r="D465" s="236" t="s">
        <v>170</v>
      </c>
      <c r="E465" s="237" t="s">
        <v>1</v>
      </c>
      <c r="F465" s="238" t="s">
        <v>363</v>
      </c>
      <c r="G465" s="235"/>
      <c r="H465" s="237" t="s">
        <v>1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170</v>
      </c>
      <c r="AU465" s="244" t="s">
        <v>87</v>
      </c>
      <c r="AV465" s="13" t="s">
        <v>34</v>
      </c>
      <c r="AW465" s="13" t="s">
        <v>33</v>
      </c>
      <c r="AX465" s="13" t="s">
        <v>78</v>
      </c>
      <c r="AY465" s="244" t="s">
        <v>162</v>
      </c>
    </row>
    <row r="466" s="14" customFormat="1">
      <c r="A466" s="14"/>
      <c r="B466" s="245"/>
      <c r="C466" s="246"/>
      <c r="D466" s="236" t="s">
        <v>170</v>
      </c>
      <c r="E466" s="247" t="s">
        <v>1</v>
      </c>
      <c r="F466" s="248" t="s">
        <v>547</v>
      </c>
      <c r="G466" s="246"/>
      <c r="H466" s="249">
        <v>-26.873999999999999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170</v>
      </c>
      <c r="AU466" s="255" t="s">
        <v>87</v>
      </c>
      <c r="AV466" s="14" t="s">
        <v>87</v>
      </c>
      <c r="AW466" s="14" t="s">
        <v>33</v>
      </c>
      <c r="AX466" s="14" t="s">
        <v>78</v>
      </c>
      <c r="AY466" s="255" t="s">
        <v>162</v>
      </c>
    </row>
    <row r="467" s="14" customFormat="1">
      <c r="A467" s="14"/>
      <c r="B467" s="245"/>
      <c r="C467" s="246"/>
      <c r="D467" s="236" t="s">
        <v>170</v>
      </c>
      <c r="E467" s="247" t="s">
        <v>1</v>
      </c>
      <c r="F467" s="248" t="s">
        <v>548</v>
      </c>
      <c r="G467" s="246"/>
      <c r="H467" s="249">
        <v>-179.655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170</v>
      </c>
      <c r="AU467" s="255" t="s">
        <v>87</v>
      </c>
      <c r="AV467" s="14" t="s">
        <v>87</v>
      </c>
      <c r="AW467" s="14" t="s">
        <v>33</v>
      </c>
      <c r="AX467" s="14" t="s">
        <v>78</v>
      </c>
      <c r="AY467" s="255" t="s">
        <v>162</v>
      </c>
    </row>
    <row r="468" s="14" customFormat="1">
      <c r="A468" s="14"/>
      <c r="B468" s="245"/>
      <c r="C468" s="246"/>
      <c r="D468" s="236" t="s">
        <v>170</v>
      </c>
      <c r="E468" s="247" t="s">
        <v>1</v>
      </c>
      <c r="F468" s="248" t="s">
        <v>366</v>
      </c>
      <c r="G468" s="246"/>
      <c r="H468" s="249">
        <v>-2.9399999999999999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170</v>
      </c>
      <c r="AU468" s="255" t="s">
        <v>87</v>
      </c>
      <c r="AV468" s="14" t="s">
        <v>87</v>
      </c>
      <c r="AW468" s="14" t="s">
        <v>33</v>
      </c>
      <c r="AX468" s="14" t="s">
        <v>78</v>
      </c>
      <c r="AY468" s="255" t="s">
        <v>162</v>
      </c>
    </row>
    <row r="469" s="14" customFormat="1">
      <c r="A469" s="14"/>
      <c r="B469" s="245"/>
      <c r="C469" s="246"/>
      <c r="D469" s="236" t="s">
        <v>170</v>
      </c>
      <c r="E469" s="247" t="s">
        <v>1</v>
      </c>
      <c r="F469" s="248" t="s">
        <v>367</v>
      </c>
      <c r="G469" s="246"/>
      <c r="H469" s="249">
        <v>-10.875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170</v>
      </c>
      <c r="AU469" s="255" t="s">
        <v>87</v>
      </c>
      <c r="AV469" s="14" t="s">
        <v>87</v>
      </c>
      <c r="AW469" s="14" t="s">
        <v>33</v>
      </c>
      <c r="AX469" s="14" t="s">
        <v>78</v>
      </c>
      <c r="AY469" s="255" t="s">
        <v>162</v>
      </c>
    </row>
    <row r="470" s="14" customFormat="1">
      <c r="A470" s="14"/>
      <c r="B470" s="245"/>
      <c r="C470" s="246"/>
      <c r="D470" s="236" t="s">
        <v>170</v>
      </c>
      <c r="E470" s="247" t="s">
        <v>1</v>
      </c>
      <c r="F470" s="248" t="s">
        <v>368</v>
      </c>
      <c r="G470" s="246"/>
      <c r="H470" s="249">
        <v>-1.6200000000000001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170</v>
      </c>
      <c r="AU470" s="255" t="s">
        <v>87</v>
      </c>
      <c r="AV470" s="14" t="s">
        <v>87</v>
      </c>
      <c r="AW470" s="14" t="s">
        <v>33</v>
      </c>
      <c r="AX470" s="14" t="s">
        <v>78</v>
      </c>
      <c r="AY470" s="255" t="s">
        <v>162</v>
      </c>
    </row>
    <row r="471" s="14" customFormat="1">
      <c r="A471" s="14"/>
      <c r="B471" s="245"/>
      <c r="C471" s="246"/>
      <c r="D471" s="236" t="s">
        <v>170</v>
      </c>
      <c r="E471" s="247" t="s">
        <v>1</v>
      </c>
      <c r="F471" s="248" t="s">
        <v>369</v>
      </c>
      <c r="G471" s="246"/>
      <c r="H471" s="249">
        <v>-2.0299999999999998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170</v>
      </c>
      <c r="AU471" s="255" t="s">
        <v>87</v>
      </c>
      <c r="AV471" s="14" t="s">
        <v>87</v>
      </c>
      <c r="AW471" s="14" t="s">
        <v>33</v>
      </c>
      <c r="AX471" s="14" t="s">
        <v>78</v>
      </c>
      <c r="AY471" s="255" t="s">
        <v>162</v>
      </c>
    </row>
    <row r="472" s="14" customFormat="1">
      <c r="A472" s="14"/>
      <c r="B472" s="245"/>
      <c r="C472" s="246"/>
      <c r="D472" s="236" t="s">
        <v>170</v>
      </c>
      <c r="E472" s="247" t="s">
        <v>1</v>
      </c>
      <c r="F472" s="248" t="s">
        <v>549</v>
      </c>
      <c r="G472" s="246"/>
      <c r="H472" s="249">
        <v>-3.6360000000000001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170</v>
      </c>
      <c r="AU472" s="255" t="s">
        <v>87</v>
      </c>
      <c r="AV472" s="14" t="s">
        <v>87</v>
      </c>
      <c r="AW472" s="14" t="s">
        <v>33</v>
      </c>
      <c r="AX472" s="14" t="s">
        <v>78</v>
      </c>
      <c r="AY472" s="255" t="s">
        <v>162</v>
      </c>
    </row>
    <row r="473" s="14" customFormat="1">
      <c r="A473" s="14"/>
      <c r="B473" s="245"/>
      <c r="C473" s="246"/>
      <c r="D473" s="236" t="s">
        <v>170</v>
      </c>
      <c r="E473" s="247" t="s">
        <v>1</v>
      </c>
      <c r="F473" s="248" t="s">
        <v>550</v>
      </c>
      <c r="G473" s="246"/>
      <c r="H473" s="249">
        <v>-4.5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170</v>
      </c>
      <c r="AU473" s="255" t="s">
        <v>87</v>
      </c>
      <c r="AV473" s="14" t="s">
        <v>87</v>
      </c>
      <c r="AW473" s="14" t="s">
        <v>33</v>
      </c>
      <c r="AX473" s="14" t="s">
        <v>78</v>
      </c>
      <c r="AY473" s="255" t="s">
        <v>162</v>
      </c>
    </row>
    <row r="474" s="13" customFormat="1">
      <c r="A474" s="13"/>
      <c r="B474" s="234"/>
      <c r="C474" s="235"/>
      <c r="D474" s="236" t="s">
        <v>170</v>
      </c>
      <c r="E474" s="237" t="s">
        <v>1</v>
      </c>
      <c r="F474" s="238" t="s">
        <v>277</v>
      </c>
      <c r="G474" s="235"/>
      <c r="H474" s="237" t="s">
        <v>1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170</v>
      </c>
      <c r="AU474" s="244" t="s">
        <v>87</v>
      </c>
      <c r="AV474" s="13" t="s">
        <v>34</v>
      </c>
      <c r="AW474" s="13" t="s">
        <v>33</v>
      </c>
      <c r="AX474" s="13" t="s">
        <v>78</v>
      </c>
      <c r="AY474" s="244" t="s">
        <v>162</v>
      </c>
    </row>
    <row r="475" s="14" customFormat="1">
      <c r="A475" s="14"/>
      <c r="B475" s="245"/>
      <c r="C475" s="246"/>
      <c r="D475" s="236" t="s">
        <v>170</v>
      </c>
      <c r="E475" s="247" t="s">
        <v>1</v>
      </c>
      <c r="F475" s="248" t="s">
        <v>551</v>
      </c>
      <c r="G475" s="246"/>
      <c r="H475" s="249">
        <v>66.670000000000002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170</v>
      </c>
      <c r="AU475" s="255" t="s">
        <v>87</v>
      </c>
      <c r="AV475" s="14" t="s">
        <v>87</v>
      </c>
      <c r="AW475" s="14" t="s">
        <v>33</v>
      </c>
      <c r="AX475" s="14" t="s">
        <v>78</v>
      </c>
      <c r="AY475" s="255" t="s">
        <v>162</v>
      </c>
    </row>
    <row r="476" s="14" customFormat="1">
      <c r="A476" s="14"/>
      <c r="B476" s="245"/>
      <c r="C476" s="246"/>
      <c r="D476" s="236" t="s">
        <v>170</v>
      </c>
      <c r="E476" s="247" t="s">
        <v>1</v>
      </c>
      <c r="F476" s="248" t="s">
        <v>552</v>
      </c>
      <c r="G476" s="246"/>
      <c r="H476" s="249">
        <v>1.1200000000000001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5" t="s">
        <v>170</v>
      </c>
      <c r="AU476" s="255" t="s">
        <v>87</v>
      </c>
      <c r="AV476" s="14" t="s">
        <v>87</v>
      </c>
      <c r="AW476" s="14" t="s">
        <v>33</v>
      </c>
      <c r="AX476" s="14" t="s">
        <v>78</v>
      </c>
      <c r="AY476" s="255" t="s">
        <v>162</v>
      </c>
    </row>
    <row r="477" s="14" customFormat="1">
      <c r="A477" s="14"/>
      <c r="B477" s="245"/>
      <c r="C477" s="246"/>
      <c r="D477" s="236" t="s">
        <v>170</v>
      </c>
      <c r="E477" s="247" t="s">
        <v>1</v>
      </c>
      <c r="F477" s="248" t="s">
        <v>553</v>
      </c>
      <c r="G477" s="246"/>
      <c r="H477" s="249">
        <v>4.4500000000000002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170</v>
      </c>
      <c r="AU477" s="255" t="s">
        <v>87</v>
      </c>
      <c r="AV477" s="14" t="s">
        <v>87</v>
      </c>
      <c r="AW477" s="14" t="s">
        <v>33</v>
      </c>
      <c r="AX477" s="14" t="s">
        <v>78</v>
      </c>
      <c r="AY477" s="255" t="s">
        <v>162</v>
      </c>
    </row>
    <row r="478" s="14" customFormat="1">
      <c r="A478" s="14"/>
      <c r="B478" s="245"/>
      <c r="C478" s="246"/>
      <c r="D478" s="236" t="s">
        <v>170</v>
      </c>
      <c r="E478" s="247" t="s">
        <v>1</v>
      </c>
      <c r="F478" s="248" t="s">
        <v>554</v>
      </c>
      <c r="G478" s="246"/>
      <c r="H478" s="249">
        <v>1.8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170</v>
      </c>
      <c r="AU478" s="255" t="s">
        <v>87</v>
      </c>
      <c r="AV478" s="14" t="s">
        <v>87</v>
      </c>
      <c r="AW478" s="14" t="s">
        <v>33</v>
      </c>
      <c r="AX478" s="14" t="s">
        <v>78</v>
      </c>
      <c r="AY478" s="255" t="s">
        <v>162</v>
      </c>
    </row>
    <row r="479" s="14" customFormat="1">
      <c r="A479" s="14"/>
      <c r="B479" s="245"/>
      <c r="C479" s="246"/>
      <c r="D479" s="236" t="s">
        <v>170</v>
      </c>
      <c r="E479" s="247" t="s">
        <v>1</v>
      </c>
      <c r="F479" s="248" t="s">
        <v>555</v>
      </c>
      <c r="G479" s="246"/>
      <c r="H479" s="249">
        <v>0.85999999999999999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170</v>
      </c>
      <c r="AU479" s="255" t="s">
        <v>87</v>
      </c>
      <c r="AV479" s="14" t="s">
        <v>87</v>
      </c>
      <c r="AW479" s="14" t="s">
        <v>33</v>
      </c>
      <c r="AX479" s="14" t="s">
        <v>78</v>
      </c>
      <c r="AY479" s="255" t="s">
        <v>162</v>
      </c>
    </row>
    <row r="480" s="14" customFormat="1">
      <c r="A480" s="14"/>
      <c r="B480" s="245"/>
      <c r="C480" s="246"/>
      <c r="D480" s="236" t="s">
        <v>170</v>
      </c>
      <c r="E480" s="247" t="s">
        <v>1</v>
      </c>
      <c r="F480" s="248" t="s">
        <v>556</v>
      </c>
      <c r="G480" s="246"/>
      <c r="H480" s="249">
        <v>1.976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170</v>
      </c>
      <c r="AU480" s="255" t="s">
        <v>87</v>
      </c>
      <c r="AV480" s="14" t="s">
        <v>87</v>
      </c>
      <c r="AW480" s="14" t="s">
        <v>33</v>
      </c>
      <c r="AX480" s="14" t="s">
        <v>78</v>
      </c>
      <c r="AY480" s="255" t="s">
        <v>162</v>
      </c>
    </row>
    <row r="481" s="13" customFormat="1">
      <c r="A481" s="13"/>
      <c r="B481" s="234"/>
      <c r="C481" s="235"/>
      <c r="D481" s="236" t="s">
        <v>170</v>
      </c>
      <c r="E481" s="237" t="s">
        <v>1</v>
      </c>
      <c r="F481" s="238" t="s">
        <v>557</v>
      </c>
      <c r="G481" s="235"/>
      <c r="H481" s="237" t="s">
        <v>1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170</v>
      </c>
      <c r="AU481" s="244" t="s">
        <v>87</v>
      </c>
      <c r="AV481" s="13" t="s">
        <v>34</v>
      </c>
      <c r="AW481" s="13" t="s">
        <v>33</v>
      </c>
      <c r="AX481" s="13" t="s">
        <v>78</v>
      </c>
      <c r="AY481" s="244" t="s">
        <v>162</v>
      </c>
    </row>
    <row r="482" s="14" customFormat="1">
      <c r="A482" s="14"/>
      <c r="B482" s="245"/>
      <c r="C482" s="246"/>
      <c r="D482" s="236" t="s">
        <v>170</v>
      </c>
      <c r="E482" s="247" t="s">
        <v>1</v>
      </c>
      <c r="F482" s="248" t="s">
        <v>558</v>
      </c>
      <c r="G482" s="246"/>
      <c r="H482" s="249">
        <v>72.772999999999996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170</v>
      </c>
      <c r="AU482" s="255" t="s">
        <v>87</v>
      </c>
      <c r="AV482" s="14" t="s">
        <v>87</v>
      </c>
      <c r="AW482" s="14" t="s">
        <v>33</v>
      </c>
      <c r="AX482" s="14" t="s">
        <v>78</v>
      </c>
      <c r="AY482" s="255" t="s">
        <v>162</v>
      </c>
    </row>
    <row r="483" s="13" customFormat="1">
      <c r="A483" s="13"/>
      <c r="B483" s="234"/>
      <c r="C483" s="235"/>
      <c r="D483" s="236" t="s">
        <v>170</v>
      </c>
      <c r="E483" s="237" t="s">
        <v>1</v>
      </c>
      <c r="F483" s="238" t="s">
        <v>559</v>
      </c>
      <c r="G483" s="235"/>
      <c r="H483" s="237" t="s">
        <v>1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170</v>
      </c>
      <c r="AU483" s="244" t="s">
        <v>87</v>
      </c>
      <c r="AV483" s="13" t="s">
        <v>34</v>
      </c>
      <c r="AW483" s="13" t="s">
        <v>33</v>
      </c>
      <c r="AX483" s="13" t="s">
        <v>78</v>
      </c>
      <c r="AY483" s="244" t="s">
        <v>162</v>
      </c>
    </row>
    <row r="484" s="14" customFormat="1">
      <c r="A484" s="14"/>
      <c r="B484" s="245"/>
      <c r="C484" s="246"/>
      <c r="D484" s="236" t="s">
        <v>170</v>
      </c>
      <c r="E484" s="247" t="s">
        <v>1</v>
      </c>
      <c r="F484" s="248" t="s">
        <v>314</v>
      </c>
      <c r="G484" s="246"/>
      <c r="H484" s="249">
        <v>12.989000000000001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170</v>
      </c>
      <c r="AU484" s="255" t="s">
        <v>87</v>
      </c>
      <c r="AV484" s="14" t="s">
        <v>87</v>
      </c>
      <c r="AW484" s="14" t="s">
        <v>33</v>
      </c>
      <c r="AX484" s="14" t="s">
        <v>78</v>
      </c>
      <c r="AY484" s="255" t="s">
        <v>162</v>
      </c>
    </row>
    <row r="485" s="15" customFormat="1">
      <c r="A485" s="15"/>
      <c r="B485" s="256"/>
      <c r="C485" s="257"/>
      <c r="D485" s="236" t="s">
        <v>170</v>
      </c>
      <c r="E485" s="258" t="s">
        <v>1</v>
      </c>
      <c r="F485" s="259" t="s">
        <v>180</v>
      </c>
      <c r="G485" s="257"/>
      <c r="H485" s="260">
        <v>870.02700000000004</v>
      </c>
      <c r="I485" s="261"/>
      <c r="J485" s="257"/>
      <c r="K485" s="257"/>
      <c r="L485" s="262"/>
      <c r="M485" s="263"/>
      <c r="N485" s="264"/>
      <c r="O485" s="264"/>
      <c r="P485" s="264"/>
      <c r="Q485" s="264"/>
      <c r="R485" s="264"/>
      <c r="S485" s="264"/>
      <c r="T485" s="26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6" t="s">
        <v>170</v>
      </c>
      <c r="AU485" s="266" t="s">
        <v>87</v>
      </c>
      <c r="AV485" s="15" t="s">
        <v>168</v>
      </c>
      <c r="AW485" s="15" t="s">
        <v>33</v>
      </c>
      <c r="AX485" s="15" t="s">
        <v>34</v>
      </c>
      <c r="AY485" s="266" t="s">
        <v>162</v>
      </c>
    </row>
    <row r="486" s="2" customFormat="1" ht="24.15" customHeight="1">
      <c r="A486" s="39"/>
      <c r="B486" s="40"/>
      <c r="C486" s="220" t="s">
        <v>560</v>
      </c>
      <c r="D486" s="220" t="s">
        <v>164</v>
      </c>
      <c r="E486" s="221" t="s">
        <v>561</v>
      </c>
      <c r="F486" s="222" t="s">
        <v>562</v>
      </c>
      <c r="G486" s="223" t="s">
        <v>167</v>
      </c>
      <c r="H486" s="224">
        <v>861.053</v>
      </c>
      <c r="I486" s="225"/>
      <c r="J486" s="226">
        <f>ROUND(I486*H486,1)</f>
        <v>0</v>
      </c>
      <c r="K486" s="227"/>
      <c r="L486" s="45"/>
      <c r="M486" s="228" t="s">
        <v>1</v>
      </c>
      <c r="N486" s="229" t="s">
        <v>43</v>
      </c>
      <c r="O486" s="92"/>
      <c r="P486" s="230">
        <f>O486*H486</f>
        <v>0</v>
      </c>
      <c r="Q486" s="230">
        <v>0</v>
      </c>
      <c r="R486" s="230">
        <f>Q486*H486</f>
        <v>0</v>
      </c>
      <c r="S486" s="230">
        <v>0</v>
      </c>
      <c r="T486" s="23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168</v>
      </c>
      <c r="AT486" s="232" t="s">
        <v>164</v>
      </c>
      <c r="AU486" s="232" t="s">
        <v>87</v>
      </c>
      <c r="AY486" s="18" t="s">
        <v>162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34</v>
      </c>
      <c r="BK486" s="233">
        <f>ROUND(I486*H486,1)</f>
        <v>0</v>
      </c>
      <c r="BL486" s="18" t="s">
        <v>168</v>
      </c>
      <c r="BM486" s="232" t="s">
        <v>563</v>
      </c>
    </row>
    <row r="487" s="14" customFormat="1">
      <c r="A487" s="14"/>
      <c r="B487" s="245"/>
      <c r="C487" s="246"/>
      <c r="D487" s="236" t="s">
        <v>170</v>
      </c>
      <c r="E487" s="247" t="s">
        <v>1</v>
      </c>
      <c r="F487" s="248" t="s">
        <v>564</v>
      </c>
      <c r="G487" s="246"/>
      <c r="H487" s="249">
        <v>712.93499999999995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170</v>
      </c>
      <c r="AU487" s="255" t="s">
        <v>87</v>
      </c>
      <c r="AV487" s="14" t="s">
        <v>87</v>
      </c>
      <c r="AW487" s="14" t="s">
        <v>33</v>
      </c>
      <c r="AX487" s="14" t="s">
        <v>78</v>
      </c>
      <c r="AY487" s="255" t="s">
        <v>162</v>
      </c>
    </row>
    <row r="488" s="14" customFormat="1">
      <c r="A488" s="14"/>
      <c r="B488" s="245"/>
      <c r="C488" s="246"/>
      <c r="D488" s="236" t="s">
        <v>170</v>
      </c>
      <c r="E488" s="247" t="s">
        <v>1</v>
      </c>
      <c r="F488" s="248" t="s">
        <v>565</v>
      </c>
      <c r="G488" s="246"/>
      <c r="H488" s="249">
        <v>148.118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5" t="s">
        <v>170</v>
      </c>
      <c r="AU488" s="255" t="s">
        <v>87</v>
      </c>
      <c r="AV488" s="14" t="s">
        <v>87</v>
      </c>
      <c r="AW488" s="14" t="s">
        <v>33</v>
      </c>
      <c r="AX488" s="14" t="s">
        <v>78</v>
      </c>
      <c r="AY488" s="255" t="s">
        <v>162</v>
      </c>
    </row>
    <row r="489" s="15" customFormat="1">
      <c r="A489" s="15"/>
      <c r="B489" s="256"/>
      <c r="C489" s="257"/>
      <c r="D489" s="236" t="s">
        <v>170</v>
      </c>
      <c r="E489" s="258" t="s">
        <v>1</v>
      </c>
      <c r="F489" s="259" t="s">
        <v>180</v>
      </c>
      <c r="G489" s="257"/>
      <c r="H489" s="260">
        <v>861.053</v>
      </c>
      <c r="I489" s="261"/>
      <c r="J489" s="257"/>
      <c r="K489" s="257"/>
      <c r="L489" s="262"/>
      <c r="M489" s="263"/>
      <c r="N489" s="264"/>
      <c r="O489" s="264"/>
      <c r="P489" s="264"/>
      <c r="Q489" s="264"/>
      <c r="R489" s="264"/>
      <c r="S489" s="264"/>
      <c r="T489" s="26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6" t="s">
        <v>170</v>
      </c>
      <c r="AU489" s="266" t="s">
        <v>87</v>
      </c>
      <c r="AV489" s="15" t="s">
        <v>168</v>
      </c>
      <c r="AW489" s="15" t="s">
        <v>33</v>
      </c>
      <c r="AX489" s="15" t="s">
        <v>34</v>
      </c>
      <c r="AY489" s="266" t="s">
        <v>162</v>
      </c>
    </row>
    <row r="490" s="2" customFormat="1" ht="24.15" customHeight="1">
      <c r="A490" s="39"/>
      <c r="B490" s="40"/>
      <c r="C490" s="220" t="s">
        <v>566</v>
      </c>
      <c r="D490" s="220" t="s">
        <v>164</v>
      </c>
      <c r="E490" s="221" t="s">
        <v>567</v>
      </c>
      <c r="F490" s="222" t="s">
        <v>568</v>
      </c>
      <c r="G490" s="223" t="s">
        <v>167</v>
      </c>
      <c r="H490" s="224">
        <v>138.804</v>
      </c>
      <c r="I490" s="225"/>
      <c r="J490" s="226">
        <f>ROUND(I490*H490,1)</f>
        <v>0</v>
      </c>
      <c r="K490" s="227"/>
      <c r="L490" s="45"/>
      <c r="M490" s="228" t="s">
        <v>1</v>
      </c>
      <c r="N490" s="229" t="s">
        <v>43</v>
      </c>
      <c r="O490" s="92"/>
      <c r="P490" s="230">
        <f>O490*H490</f>
        <v>0</v>
      </c>
      <c r="Q490" s="230">
        <v>0.042000000000000003</v>
      </c>
      <c r="R490" s="230">
        <f>Q490*H490</f>
        <v>5.8297680000000005</v>
      </c>
      <c r="S490" s="230">
        <v>0</v>
      </c>
      <c r="T490" s="231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2" t="s">
        <v>168</v>
      </c>
      <c r="AT490" s="232" t="s">
        <v>164</v>
      </c>
      <c r="AU490" s="232" t="s">
        <v>87</v>
      </c>
      <c r="AY490" s="18" t="s">
        <v>162</v>
      </c>
      <c r="BE490" s="233">
        <f>IF(N490="základní",J490,0)</f>
        <v>0</v>
      </c>
      <c r="BF490" s="233">
        <f>IF(N490="snížená",J490,0)</f>
        <v>0</v>
      </c>
      <c r="BG490" s="233">
        <f>IF(N490="zákl. přenesená",J490,0)</f>
        <v>0</v>
      </c>
      <c r="BH490" s="233">
        <f>IF(N490="sníž. přenesená",J490,0)</f>
        <v>0</v>
      </c>
      <c r="BI490" s="233">
        <f>IF(N490="nulová",J490,0)</f>
        <v>0</v>
      </c>
      <c r="BJ490" s="18" t="s">
        <v>34</v>
      </c>
      <c r="BK490" s="233">
        <f>ROUND(I490*H490,1)</f>
        <v>0</v>
      </c>
      <c r="BL490" s="18" t="s">
        <v>168</v>
      </c>
      <c r="BM490" s="232" t="s">
        <v>569</v>
      </c>
    </row>
    <row r="491" s="13" customFormat="1">
      <c r="A491" s="13"/>
      <c r="B491" s="234"/>
      <c r="C491" s="235"/>
      <c r="D491" s="236" t="s">
        <v>170</v>
      </c>
      <c r="E491" s="237" t="s">
        <v>1</v>
      </c>
      <c r="F491" s="238" t="s">
        <v>570</v>
      </c>
      <c r="G491" s="235"/>
      <c r="H491" s="237" t="s">
        <v>1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170</v>
      </c>
      <c r="AU491" s="244" t="s">
        <v>87</v>
      </c>
      <c r="AV491" s="13" t="s">
        <v>34</v>
      </c>
      <c r="AW491" s="13" t="s">
        <v>33</v>
      </c>
      <c r="AX491" s="13" t="s">
        <v>78</v>
      </c>
      <c r="AY491" s="244" t="s">
        <v>162</v>
      </c>
    </row>
    <row r="492" s="14" customFormat="1">
      <c r="A492" s="14"/>
      <c r="B492" s="245"/>
      <c r="C492" s="246"/>
      <c r="D492" s="236" t="s">
        <v>170</v>
      </c>
      <c r="E492" s="247" t="s">
        <v>1</v>
      </c>
      <c r="F492" s="248" t="s">
        <v>571</v>
      </c>
      <c r="G492" s="246"/>
      <c r="H492" s="249">
        <v>45.823999999999998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170</v>
      </c>
      <c r="AU492" s="255" t="s">
        <v>87</v>
      </c>
      <c r="AV492" s="14" t="s">
        <v>87</v>
      </c>
      <c r="AW492" s="14" t="s">
        <v>33</v>
      </c>
      <c r="AX492" s="14" t="s">
        <v>78</v>
      </c>
      <c r="AY492" s="255" t="s">
        <v>162</v>
      </c>
    </row>
    <row r="493" s="13" customFormat="1">
      <c r="A493" s="13"/>
      <c r="B493" s="234"/>
      <c r="C493" s="235"/>
      <c r="D493" s="236" t="s">
        <v>170</v>
      </c>
      <c r="E493" s="237" t="s">
        <v>1</v>
      </c>
      <c r="F493" s="238" t="s">
        <v>572</v>
      </c>
      <c r="G493" s="235"/>
      <c r="H493" s="237" t="s">
        <v>1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170</v>
      </c>
      <c r="AU493" s="244" t="s">
        <v>87</v>
      </c>
      <c r="AV493" s="13" t="s">
        <v>34</v>
      </c>
      <c r="AW493" s="13" t="s">
        <v>33</v>
      </c>
      <c r="AX493" s="13" t="s">
        <v>78</v>
      </c>
      <c r="AY493" s="244" t="s">
        <v>162</v>
      </c>
    </row>
    <row r="494" s="14" customFormat="1">
      <c r="A494" s="14"/>
      <c r="B494" s="245"/>
      <c r="C494" s="246"/>
      <c r="D494" s="236" t="s">
        <v>170</v>
      </c>
      <c r="E494" s="247" t="s">
        <v>1</v>
      </c>
      <c r="F494" s="248" t="s">
        <v>573</v>
      </c>
      <c r="G494" s="246"/>
      <c r="H494" s="249">
        <v>47.337000000000003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170</v>
      </c>
      <c r="AU494" s="255" t="s">
        <v>87</v>
      </c>
      <c r="AV494" s="14" t="s">
        <v>87</v>
      </c>
      <c r="AW494" s="14" t="s">
        <v>33</v>
      </c>
      <c r="AX494" s="14" t="s">
        <v>78</v>
      </c>
      <c r="AY494" s="255" t="s">
        <v>162</v>
      </c>
    </row>
    <row r="495" s="13" customFormat="1">
      <c r="A495" s="13"/>
      <c r="B495" s="234"/>
      <c r="C495" s="235"/>
      <c r="D495" s="236" t="s">
        <v>170</v>
      </c>
      <c r="E495" s="237" t="s">
        <v>1</v>
      </c>
      <c r="F495" s="238" t="s">
        <v>574</v>
      </c>
      <c r="G495" s="235"/>
      <c r="H495" s="237" t="s">
        <v>1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170</v>
      </c>
      <c r="AU495" s="244" t="s">
        <v>87</v>
      </c>
      <c r="AV495" s="13" t="s">
        <v>34</v>
      </c>
      <c r="AW495" s="13" t="s">
        <v>33</v>
      </c>
      <c r="AX495" s="13" t="s">
        <v>78</v>
      </c>
      <c r="AY495" s="244" t="s">
        <v>162</v>
      </c>
    </row>
    <row r="496" s="14" customFormat="1">
      <c r="A496" s="14"/>
      <c r="B496" s="245"/>
      <c r="C496" s="246"/>
      <c r="D496" s="236" t="s">
        <v>170</v>
      </c>
      <c r="E496" s="247" t="s">
        <v>1</v>
      </c>
      <c r="F496" s="248" t="s">
        <v>575</v>
      </c>
      <c r="G496" s="246"/>
      <c r="H496" s="249">
        <v>42.715000000000003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170</v>
      </c>
      <c r="AU496" s="255" t="s">
        <v>87</v>
      </c>
      <c r="AV496" s="14" t="s">
        <v>87</v>
      </c>
      <c r="AW496" s="14" t="s">
        <v>33</v>
      </c>
      <c r="AX496" s="14" t="s">
        <v>78</v>
      </c>
      <c r="AY496" s="255" t="s">
        <v>162</v>
      </c>
    </row>
    <row r="497" s="14" customFormat="1">
      <c r="A497" s="14"/>
      <c r="B497" s="245"/>
      <c r="C497" s="246"/>
      <c r="D497" s="236" t="s">
        <v>170</v>
      </c>
      <c r="E497" s="247" t="s">
        <v>1</v>
      </c>
      <c r="F497" s="248" t="s">
        <v>576</v>
      </c>
      <c r="G497" s="246"/>
      <c r="H497" s="249">
        <v>2.9279999999999999</v>
      </c>
      <c r="I497" s="250"/>
      <c r="J497" s="246"/>
      <c r="K497" s="246"/>
      <c r="L497" s="251"/>
      <c r="M497" s="252"/>
      <c r="N497" s="253"/>
      <c r="O497" s="253"/>
      <c r="P497" s="253"/>
      <c r="Q497" s="253"/>
      <c r="R497" s="253"/>
      <c r="S497" s="253"/>
      <c r="T497" s="25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5" t="s">
        <v>170</v>
      </c>
      <c r="AU497" s="255" t="s">
        <v>87</v>
      </c>
      <c r="AV497" s="14" t="s">
        <v>87</v>
      </c>
      <c r="AW497" s="14" t="s">
        <v>33</v>
      </c>
      <c r="AX497" s="14" t="s">
        <v>78</v>
      </c>
      <c r="AY497" s="255" t="s">
        <v>162</v>
      </c>
    </row>
    <row r="498" s="15" customFormat="1">
      <c r="A498" s="15"/>
      <c r="B498" s="256"/>
      <c r="C498" s="257"/>
      <c r="D498" s="236" t="s">
        <v>170</v>
      </c>
      <c r="E498" s="258" t="s">
        <v>1</v>
      </c>
      <c r="F498" s="259" t="s">
        <v>180</v>
      </c>
      <c r="G498" s="257"/>
      <c r="H498" s="260">
        <v>138.804</v>
      </c>
      <c r="I498" s="261"/>
      <c r="J498" s="257"/>
      <c r="K498" s="257"/>
      <c r="L498" s="262"/>
      <c r="M498" s="263"/>
      <c r="N498" s="264"/>
      <c r="O498" s="264"/>
      <c r="P498" s="264"/>
      <c r="Q498" s="264"/>
      <c r="R498" s="264"/>
      <c r="S498" s="264"/>
      <c r="T498" s="26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6" t="s">
        <v>170</v>
      </c>
      <c r="AU498" s="266" t="s">
        <v>87</v>
      </c>
      <c r="AV498" s="15" t="s">
        <v>168</v>
      </c>
      <c r="AW498" s="15" t="s">
        <v>33</v>
      </c>
      <c r="AX498" s="15" t="s">
        <v>34</v>
      </c>
      <c r="AY498" s="266" t="s">
        <v>162</v>
      </c>
    </row>
    <row r="499" s="2" customFormat="1" ht="24.15" customHeight="1">
      <c r="A499" s="39"/>
      <c r="B499" s="40"/>
      <c r="C499" s="220" t="s">
        <v>577</v>
      </c>
      <c r="D499" s="220" t="s">
        <v>164</v>
      </c>
      <c r="E499" s="221" t="s">
        <v>578</v>
      </c>
      <c r="F499" s="222" t="s">
        <v>579</v>
      </c>
      <c r="G499" s="223" t="s">
        <v>167</v>
      </c>
      <c r="H499" s="224">
        <v>34.302</v>
      </c>
      <c r="I499" s="225"/>
      <c r="J499" s="226">
        <f>ROUND(I499*H499,1)</f>
        <v>0</v>
      </c>
      <c r="K499" s="227"/>
      <c r="L499" s="45"/>
      <c r="M499" s="228" t="s">
        <v>1</v>
      </c>
      <c r="N499" s="229" t="s">
        <v>43</v>
      </c>
      <c r="O499" s="92"/>
      <c r="P499" s="230">
        <f>O499*H499</f>
        <v>0</v>
      </c>
      <c r="Q499" s="230">
        <v>0.28361500000000001</v>
      </c>
      <c r="R499" s="230">
        <f>Q499*H499</f>
        <v>9.7285617300000009</v>
      </c>
      <c r="S499" s="230">
        <v>0</v>
      </c>
      <c r="T499" s="23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2" t="s">
        <v>168</v>
      </c>
      <c r="AT499" s="232" t="s">
        <v>164</v>
      </c>
      <c r="AU499" s="232" t="s">
        <v>87</v>
      </c>
      <c r="AY499" s="18" t="s">
        <v>162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8" t="s">
        <v>34</v>
      </c>
      <c r="BK499" s="233">
        <f>ROUND(I499*H499,1)</f>
        <v>0</v>
      </c>
      <c r="BL499" s="18" t="s">
        <v>168</v>
      </c>
      <c r="BM499" s="232" t="s">
        <v>580</v>
      </c>
    </row>
    <row r="500" s="13" customFormat="1">
      <c r="A500" s="13"/>
      <c r="B500" s="234"/>
      <c r="C500" s="235"/>
      <c r="D500" s="236" t="s">
        <v>170</v>
      </c>
      <c r="E500" s="237" t="s">
        <v>1</v>
      </c>
      <c r="F500" s="238" t="s">
        <v>171</v>
      </c>
      <c r="G500" s="235"/>
      <c r="H500" s="237" t="s">
        <v>1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170</v>
      </c>
      <c r="AU500" s="244" t="s">
        <v>87</v>
      </c>
      <c r="AV500" s="13" t="s">
        <v>34</v>
      </c>
      <c r="AW500" s="13" t="s">
        <v>33</v>
      </c>
      <c r="AX500" s="13" t="s">
        <v>78</v>
      </c>
      <c r="AY500" s="244" t="s">
        <v>162</v>
      </c>
    </row>
    <row r="501" s="14" customFormat="1">
      <c r="A501" s="14"/>
      <c r="B501" s="245"/>
      <c r="C501" s="246"/>
      <c r="D501" s="236" t="s">
        <v>170</v>
      </c>
      <c r="E501" s="247" t="s">
        <v>1</v>
      </c>
      <c r="F501" s="248" t="s">
        <v>172</v>
      </c>
      <c r="G501" s="246"/>
      <c r="H501" s="249">
        <v>34.302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170</v>
      </c>
      <c r="AU501" s="255" t="s">
        <v>87</v>
      </c>
      <c r="AV501" s="14" t="s">
        <v>87</v>
      </c>
      <c r="AW501" s="14" t="s">
        <v>33</v>
      </c>
      <c r="AX501" s="14" t="s">
        <v>34</v>
      </c>
      <c r="AY501" s="255" t="s">
        <v>162</v>
      </c>
    </row>
    <row r="502" s="2" customFormat="1" ht="24.15" customHeight="1">
      <c r="A502" s="39"/>
      <c r="B502" s="40"/>
      <c r="C502" s="220" t="s">
        <v>581</v>
      </c>
      <c r="D502" s="220" t="s">
        <v>164</v>
      </c>
      <c r="E502" s="221" t="s">
        <v>582</v>
      </c>
      <c r="F502" s="222" t="s">
        <v>583</v>
      </c>
      <c r="G502" s="223" t="s">
        <v>392</v>
      </c>
      <c r="H502" s="224">
        <v>57.170000000000002</v>
      </c>
      <c r="I502" s="225"/>
      <c r="J502" s="226">
        <f>ROUND(I502*H502,1)</f>
        <v>0</v>
      </c>
      <c r="K502" s="227"/>
      <c r="L502" s="45"/>
      <c r="M502" s="228" t="s">
        <v>1</v>
      </c>
      <c r="N502" s="229" t="s">
        <v>43</v>
      </c>
      <c r="O502" s="92"/>
      <c r="P502" s="230">
        <f>O502*H502</f>
        <v>0</v>
      </c>
      <c r="Q502" s="230">
        <v>0.19662760000000001</v>
      </c>
      <c r="R502" s="230">
        <f>Q502*H502</f>
        <v>11.241199892000001</v>
      </c>
      <c r="S502" s="230">
        <v>0</v>
      </c>
      <c r="T502" s="23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2" t="s">
        <v>168</v>
      </c>
      <c r="AT502" s="232" t="s">
        <v>164</v>
      </c>
      <c r="AU502" s="232" t="s">
        <v>87</v>
      </c>
      <c r="AY502" s="18" t="s">
        <v>162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18" t="s">
        <v>34</v>
      </c>
      <c r="BK502" s="233">
        <f>ROUND(I502*H502,1)</f>
        <v>0</v>
      </c>
      <c r="BL502" s="18" t="s">
        <v>168</v>
      </c>
      <c r="BM502" s="232" t="s">
        <v>584</v>
      </c>
    </row>
    <row r="503" s="13" customFormat="1">
      <c r="A503" s="13"/>
      <c r="B503" s="234"/>
      <c r="C503" s="235"/>
      <c r="D503" s="236" t="s">
        <v>170</v>
      </c>
      <c r="E503" s="237" t="s">
        <v>1</v>
      </c>
      <c r="F503" s="238" t="s">
        <v>171</v>
      </c>
      <c r="G503" s="235"/>
      <c r="H503" s="237" t="s">
        <v>1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170</v>
      </c>
      <c r="AU503" s="244" t="s">
        <v>87</v>
      </c>
      <c r="AV503" s="13" t="s">
        <v>34</v>
      </c>
      <c r="AW503" s="13" t="s">
        <v>33</v>
      </c>
      <c r="AX503" s="13" t="s">
        <v>78</v>
      </c>
      <c r="AY503" s="244" t="s">
        <v>162</v>
      </c>
    </row>
    <row r="504" s="14" customFormat="1">
      <c r="A504" s="14"/>
      <c r="B504" s="245"/>
      <c r="C504" s="246"/>
      <c r="D504" s="236" t="s">
        <v>170</v>
      </c>
      <c r="E504" s="247" t="s">
        <v>1</v>
      </c>
      <c r="F504" s="248" t="s">
        <v>585</v>
      </c>
      <c r="G504" s="246"/>
      <c r="H504" s="249">
        <v>57.170000000000002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170</v>
      </c>
      <c r="AU504" s="255" t="s">
        <v>87</v>
      </c>
      <c r="AV504" s="14" t="s">
        <v>87</v>
      </c>
      <c r="AW504" s="14" t="s">
        <v>33</v>
      </c>
      <c r="AX504" s="14" t="s">
        <v>34</v>
      </c>
      <c r="AY504" s="255" t="s">
        <v>162</v>
      </c>
    </row>
    <row r="505" s="2" customFormat="1" ht="24.15" customHeight="1">
      <c r="A505" s="39"/>
      <c r="B505" s="40"/>
      <c r="C505" s="220" t="s">
        <v>586</v>
      </c>
      <c r="D505" s="220" t="s">
        <v>164</v>
      </c>
      <c r="E505" s="221" t="s">
        <v>587</v>
      </c>
      <c r="F505" s="222" t="s">
        <v>588</v>
      </c>
      <c r="G505" s="223" t="s">
        <v>589</v>
      </c>
      <c r="H505" s="224">
        <v>62</v>
      </c>
      <c r="I505" s="225"/>
      <c r="J505" s="226">
        <f>ROUND(I505*H505,1)</f>
        <v>0</v>
      </c>
      <c r="K505" s="227"/>
      <c r="L505" s="45"/>
      <c r="M505" s="228" t="s">
        <v>1</v>
      </c>
      <c r="N505" s="229" t="s">
        <v>43</v>
      </c>
      <c r="O505" s="92"/>
      <c r="P505" s="230">
        <f>O505*H505</f>
        <v>0</v>
      </c>
      <c r="Q505" s="230">
        <v>0</v>
      </c>
      <c r="R505" s="230">
        <f>Q505*H505</f>
        <v>0</v>
      </c>
      <c r="S505" s="230">
        <v>0</v>
      </c>
      <c r="T505" s="231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2" t="s">
        <v>168</v>
      </c>
      <c r="AT505" s="232" t="s">
        <v>164</v>
      </c>
      <c r="AU505" s="232" t="s">
        <v>87</v>
      </c>
      <c r="AY505" s="18" t="s">
        <v>162</v>
      </c>
      <c r="BE505" s="233">
        <f>IF(N505="základní",J505,0)</f>
        <v>0</v>
      </c>
      <c r="BF505" s="233">
        <f>IF(N505="snížená",J505,0)</f>
        <v>0</v>
      </c>
      <c r="BG505" s="233">
        <f>IF(N505="zákl. přenesená",J505,0)</f>
        <v>0</v>
      </c>
      <c r="BH505" s="233">
        <f>IF(N505="sníž. přenesená",J505,0)</f>
        <v>0</v>
      </c>
      <c r="BI505" s="233">
        <f>IF(N505="nulová",J505,0)</f>
        <v>0</v>
      </c>
      <c r="BJ505" s="18" t="s">
        <v>34</v>
      </c>
      <c r="BK505" s="233">
        <f>ROUND(I505*H505,1)</f>
        <v>0</v>
      </c>
      <c r="BL505" s="18" t="s">
        <v>168</v>
      </c>
      <c r="BM505" s="232" t="s">
        <v>590</v>
      </c>
    </row>
    <row r="506" s="13" customFormat="1">
      <c r="A506" s="13"/>
      <c r="B506" s="234"/>
      <c r="C506" s="235"/>
      <c r="D506" s="236" t="s">
        <v>170</v>
      </c>
      <c r="E506" s="237" t="s">
        <v>1</v>
      </c>
      <c r="F506" s="238" t="s">
        <v>591</v>
      </c>
      <c r="G506" s="235"/>
      <c r="H506" s="237" t="s">
        <v>1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170</v>
      </c>
      <c r="AU506" s="244" t="s">
        <v>87</v>
      </c>
      <c r="AV506" s="13" t="s">
        <v>34</v>
      </c>
      <c r="AW506" s="13" t="s">
        <v>33</v>
      </c>
      <c r="AX506" s="13" t="s">
        <v>78</v>
      </c>
      <c r="AY506" s="244" t="s">
        <v>162</v>
      </c>
    </row>
    <row r="507" s="14" customFormat="1">
      <c r="A507" s="14"/>
      <c r="B507" s="245"/>
      <c r="C507" s="246"/>
      <c r="D507" s="236" t="s">
        <v>170</v>
      </c>
      <c r="E507" s="247" t="s">
        <v>1</v>
      </c>
      <c r="F507" s="248" t="s">
        <v>201</v>
      </c>
      <c r="G507" s="246"/>
      <c r="H507" s="249">
        <v>6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5" t="s">
        <v>170</v>
      </c>
      <c r="AU507" s="255" t="s">
        <v>87</v>
      </c>
      <c r="AV507" s="14" t="s">
        <v>87</v>
      </c>
      <c r="AW507" s="14" t="s">
        <v>33</v>
      </c>
      <c r="AX507" s="14" t="s">
        <v>78</v>
      </c>
      <c r="AY507" s="255" t="s">
        <v>162</v>
      </c>
    </row>
    <row r="508" s="13" customFormat="1">
      <c r="A508" s="13"/>
      <c r="B508" s="234"/>
      <c r="C508" s="235"/>
      <c r="D508" s="236" t="s">
        <v>170</v>
      </c>
      <c r="E508" s="237" t="s">
        <v>1</v>
      </c>
      <c r="F508" s="238" t="s">
        <v>592</v>
      </c>
      <c r="G508" s="235"/>
      <c r="H508" s="237" t="s">
        <v>1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170</v>
      </c>
      <c r="AU508" s="244" t="s">
        <v>87</v>
      </c>
      <c r="AV508" s="13" t="s">
        <v>34</v>
      </c>
      <c r="AW508" s="13" t="s">
        <v>33</v>
      </c>
      <c r="AX508" s="13" t="s">
        <v>78</v>
      </c>
      <c r="AY508" s="244" t="s">
        <v>162</v>
      </c>
    </row>
    <row r="509" s="14" customFormat="1">
      <c r="A509" s="14"/>
      <c r="B509" s="245"/>
      <c r="C509" s="246"/>
      <c r="D509" s="236" t="s">
        <v>170</v>
      </c>
      <c r="E509" s="247" t="s">
        <v>1</v>
      </c>
      <c r="F509" s="248" t="s">
        <v>593</v>
      </c>
      <c r="G509" s="246"/>
      <c r="H509" s="249">
        <v>44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170</v>
      </c>
      <c r="AU509" s="255" t="s">
        <v>87</v>
      </c>
      <c r="AV509" s="14" t="s">
        <v>87</v>
      </c>
      <c r="AW509" s="14" t="s">
        <v>33</v>
      </c>
      <c r="AX509" s="14" t="s">
        <v>78</v>
      </c>
      <c r="AY509" s="255" t="s">
        <v>162</v>
      </c>
    </row>
    <row r="510" s="13" customFormat="1">
      <c r="A510" s="13"/>
      <c r="B510" s="234"/>
      <c r="C510" s="235"/>
      <c r="D510" s="236" t="s">
        <v>170</v>
      </c>
      <c r="E510" s="237" t="s">
        <v>1</v>
      </c>
      <c r="F510" s="238" t="s">
        <v>594</v>
      </c>
      <c r="G510" s="235"/>
      <c r="H510" s="237" t="s">
        <v>1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4" t="s">
        <v>170</v>
      </c>
      <c r="AU510" s="244" t="s">
        <v>87</v>
      </c>
      <c r="AV510" s="13" t="s">
        <v>34</v>
      </c>
      <c r="AW510" s="13" t="s">
        <v>33</v>
      </c>
      <c r="AX510" s="13" t="s">
        <v>78</v>
      </c>
      <c r="AY510" s="244" t="s">
        <v>162</v>
      </c>
    </row>
    <row r="511" s="14" customFormat="1">
      <c r="A511" s="14"/>
      <c r="B511" s="245"/>
      <c r="C511" s="246"/>
      <c r="D511" s="236" t="s">
        <v>170</v>
      </c>
      <c r="E511" s="247" t="s">
        <v>1</v>
      </c>
      <c r="F511" s="248" t="s">
        <v>595</v>
      </c>
      <c r="G511" s="246"/>
      <c r="H511" s="249">
        <v>12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170</v>
      </c>
      <c r="AU511" s="255" t="s">
        <v>87</v>
      </c>
      <c r="AV511" s="14" t="s">
        <v>87</v>
      </c>
      <c r="AW511" s="14" t="s">
        <v>33</v>
      </c>
      <c r="AX511" s="14" t="s">
        <v>78</v>
      </c>
      <c r="AY511" s="255" t="s">
        <v>162</v>
      </c>
    </row>
    <row r="512" s="15" customFormat="1">
      <c r="A512" s="15"/>
      <c r="B512" s="256"/>
      <c r="C512" s="257"/>
      <c r="D512" s="236" t="s">
        <v>170</v>
      </c>
      <c r="E512" s="258" t="s">
        <v>1</v>
      </c>
      <c r="F512" s="259" t="s">
        <v>180</v>
      </c>
      <c r="G512" s="257"/>
      <c r="H512" s="260">
        <v>62</v>
      </c>
      <c r="I512" s="261"/>
      <c r="J512" s="257"/>
      <c r="K512" s="257"/>
      <c r="L512" s="262"/>
      <c r="M512" s="263"/>
      <c r="N512" s="264"/>
      <c r="O512" s="264"/>
      <c r="P512" s="264"/>
      <c r="Q512" s="264"/>
      <c r="R512" s="264"/>
      <c r="S512" s="264"/>
      <c r="T512" s="26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6" t="s">
        <v>170</v>
      </c>
      <c r="AU512" s="266" t="s">
        <v>87</v>
      </c>
      <c r="AV512" s="15" t="s">
        <v>168</v>
      </c>
      <c r="AW512" s="15" t="s">
        <v>33</v>
      </c>
      <c r="AX512" s="15" t="s">
        <v>34</v>
      </c>
      <c r="AY512" s="266" t="s">
        <v>162</v>
      </c>
    </row>
    <row r="513" s="2" customFormat="1" ht="16.5" customHeight="1">
      <c r="A513" s="39"/>
      <c r="B513" s="40"/>
      <c r="C513" s="267" t="s">
        <v>596</v>
      </c>
      <c r="D513" s="267" t="s">
        <v>250</v>
      </c>
      <c r="E513" s="268" t="s">
        <v>597</v>
      </c>
      <c r="F513" s="269" t="s">
        <v>598</v>
      </c>
      <c r="G513" s="270" t="s">
        <v>392</v>
      </c>
      <c r="H513" s="271">
        <v>7.875</v>
      </c>
      <c r="I513" s="272"/>
      <c r="J513" s="273">
        <f>ROUND(I513*H513,1)</f>
        <v>0</v>
      </c>
      <c r="K513" s="274"/>
      <c r="L513" s="275"/>
      <c r="M513" s="276" t="s">
        <v>1</v>
      </c>
      <c r="N513" s="277" t="s">
        <v>43</v>
      </c>
      <c r="O513" s="92"/>
      <c r="P513" s="230">
        <f>O513*H513</f>
        <v>0</v>
      </c>
      <c r="Q513" s="230">
        <v>0.00175</v>
      </c>
      <c r="R513" s="230">
        <f>Q513*H513</f>
        <v>0.01378125</v>
      </c>
      <c r="S513" s="230">
        <v>0</v>
      </c>
      <c r="T513" s="23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2" t="s">
        <v>210</v>
      </c>
      <c r="AT513" s="232" t="s">
        <v>250</v>
      </c>
      <c r="AU513" s="232" t="s">
        <v>87</v>
      </c>
      <c r="AY513" s="18" t="s">
        <v>162</v>
      </c>
      <c r="BE513" s="233">
        <f>IF(N513="základní",J513,0)</f>
        <v>0</v>
      </c>
      <c r="BF513" s="233">
        <f>IF(N513="snížená",J513,0)</f>
        <v>0</v>
      </c>
      <c r="BG513" s="233">
        <f>IF(N513="zákl. přenesená",J513,0)</f>
        <v>0</v>
      </c>
      <c r="BH513" s="233">
        <f>IF(N513="sníž. přenesená",J513,0)</f>
        <v>0</v>
      </c>
      <c r="BI513" s="233">
        <f>IF(N513="nulová",J513,0)</f>
        <v>0</v>
      </c>
      <c r="BJ513" s="18" t="s">
        <v>34</v>
      </c>
      <c r="BK513" s="233">
        <f>ROUND(I513*H513,1)</f>
        <v>0</v>
      </c>
      <c r="BL513" s="18" t="s">
        <v>168</v>
      </c>
      <c r="BM513" s="232" t="s">
        <v>599</v>
      </c>
    </row>
    <row r="514" s="13" customFormat="1">
      <c r="A514" s="13"/>
      <c r="B514" s="234"/>
      <c r="C514" s="235"/>
      <c r="D514" s="236" t="s">
        <v>170</v>
      </c>
      <c r="E514" s="237" t="s">
        <v>1</v>
      </c>
      <c r="F514" s="238" t="s">
        <v>591</v>
      </c>
      <c r="G514" s="235"/>
      <c r="H514" s="237" t="s">
        <v>1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170</v>
      </c>
      <c r="AU514" s="244" t="s">
        <v>87</v>
      </c>
      <c r="AV514" s="13" t="s">
        <v>34</v>
      </c>
      <c r="AW514" s="13" t="s">
        <v>33</v>
      </c>
      <c r="AX514" s="13" t="s">
        <v>78</v>
      </c>
      <c r="AY514" s="244" t="s">
        <v>162</v>
      </c>
    </row>
    <row r="515" s="14" customFormat="1">
      <c r="A515" s="14"/>
      <c r="B515" s="245"/>
      <c r="C515" s="246"/>
      <c r="D515" s="236" t="s">
        <v>170</v>
      </c>
      <c r="E515" s="247" t="s">
        <v>1</v>
      </c>
      <c r="F515" s="248" t="s">
        <v>600</v>
      </c>
      <c r="G515" s="246"/>
      <c r="H515" s="249">
        <v>0.94499999999999995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170</v>
      </c>
      <c r="AU515" s="255" t="s">
        <v>87</v>
      </c>
      <c r="AV515" s="14" t="s">
        <v>87</v>
      </c>
      <c r="AW515" s="14" t="s">
        <v>33</v>
      </c>
      <c r="AX515" s="14" t="s">
        <v>78</v>
      </c>
      <c r="AY515" s="255" t="s">
        <v>162</v>
      </c>
    </row>
    <row r="516" s="13" customFormat="1">
      <c r="A516" s="13"/>
      <c r="B516" s="234"/>
      <c r="C516" s="235"/>
      <c r="D516" s="236" t="s">
        <v>170</v>
      </c>
      <c r="E516" s="237" t="s">
        <v>1</v>
      </c>
      <c r="F516" s="238" t="s">
        <v>592</v>
      </c>
      <c r="G516" s="235"/>
      <c r="H516" s="237" t="s">
        <v>1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170</v>
      </c>
      <c r="AU516" s="244" t="s">
        <v>87</v>
      </c>
      <c r="AV516" s="13" t="s">
        <v>34</v>
      </c>
      <c r="AW516" s="13" t="s">
        <v>33</v>
      </c>
      <c r="AX516" s="13" t="s">
        <v>78</v>
      </c>
      <c r="AY516" s="244" t="s">
        <v>162</v>
      </c>
    </row>
    <row r="517" s="14" customFormat="1">
      <c r="A517" s="14"/>
      <c r="B517" s="245"/>
      <c r="C517" s="246"/>
      <c r="D517" s="236" t="s">
        <v>170</v>
      </c>
      <c r="E517" s="247" t="s">
        <v>1</v>
      </c>
      <c r="F517" s="248" t="s">
        <v>601</v>
      </c>
      <c r="G517" s="246"/>
      <c r="H517" s="249">
        <v>6.9299999999999997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170</v>
      </c>
      <c r="AU517" s="255" t="s">
        <v>87</v>
      </c>
      <c r="AV517" s="14" t="s">
        <v>87</v>
      </c>
      <c r="AW517" s="14" t="s">
        <v>33</v>
      </c>
      <c r="AX517" s="14" t="s">
        <v>78</v>
      </c>
      <c r="AY517" s="255" t="s">
        <v>162</v>
      </c>
    </row>
    <row r="518" s="15" customFormat="1">
      <c r="A518" s="15"/>
      <c r="B518" s="256"/>
      <c r="C518" s="257"/>
      <c r="D518" s="236" t="s">
        <v>170</v>
      </c>
      <c r="E518" s="258" t="s">
        <v>1</v>
      </c>
      <c r="F518" s="259" t="s">
        <v>180</v>
      </c>
      <c r="G518" s="257"/>
      <c r="H518" s="260">
        <v>7.875</v>
      </c>
      <c r="I518" s="261"/>
      <c r="J518" s="257"/>
      <c r="K518" s="257"/>
      <c r="L518" s="262"/>
      <c r="M518" s="263"/>
      <c r="N518" s="264"/>
      <c r="O518" s="264"/>
      <c r="P518" s="264"/>
      <c r="Q518" s="264"/>
      <c r="R518" s="264"/>
      <c r="S518" s="264"/>
      <c r="T518" s="26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6" t="s">
        <v>170</v>
      </c>
      <c r="AU518" s="266" t="s">
        <v>87</v>
      </c>
      <c r="AV518" s="15" t="s">
        <v>168</v>
      </c>
      <c r="AW518" s="15" t="s">
        <v>33</v>
      </c>
      <c r="AX518" s="15" t="s">
        <v>34</v>
      </c>
      <c r="AY518" s="266" t="s">
        <v>162</v>
      </c>
    </row>
    <row r="519" s="2" customFormat="1" ht="16.5" customHeight="1">
      <c r="A519" s="39"/>
      <c r="B519" s="40"/>
      <c r="C519" s="267" t="s">
        <v>602</v>
      </c>
      <c r="D519" s="267" t="s">
        <v>250</v>
      </c>
      <c r="E519" s="268" t="s">
        <v>603</v>
      </c>
      <c r="F519" s="269" t="s">
        <v>604</v>
      </c>
      <c r="G519" s="270" t="s">
        <v>392</v>
      </c>
      <c r="H519" s="271">
        <v>1.8899999999999999</v>
      </c>
      <c r="I519" s="272"/>
      <c r="J519" s="273">
        <f>ROUND(I519*H519,1)</f>
        <v>0</v>
      </c>
      <c r="K519" s="274"/>
      <c r="L519" s="275"/>
      <c r="M519" s="276" t="s">
        <v>1</v>
      </c>
      <c r="N519" s="277" t="s">
        <v>43</v>
      </c>
      <c r="O519" s="92"/>
      <c r="P519" s="230">
        <f>O519*H519</f>
        <v>0</v>
      </c>
      <c r="Q519" s="230">
        <v>0.0089200000000000008</v>
      </c>
      <c r="R519" s="230">
        <f>Q519*H519</f>
        <v>0.0168588</v>
      </c>
      <c r="S519" s="230">
        <v>0</v>
      </c>
      <c r="T519" s="231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2" t="s">
        <v>210</v>
      </c>
      <c r="AT519" s="232" t="s">
        <v>250</v>
      </c>
      <c r="AU519" s="232" t="s">
        <v>87</v>
      </c>
      <c r="AY519" s="18" t="s">
        <v>162</v>
      </c>
      <c r="BE519" s="233">
        <f>IF(N519="základní",J519,0)</f>
        <v>0</v>
      </c>
      <c r="BF519" s="233">
        <f>IF(N519="snížená",J519,0)</f>
        <v>0</v>
      </c>
      <c r="BG519" s="233">
        <f>IF(N519="zákl. přenesená",J519,0)</f>
        <v>0</v>
      </c>
      <c r="BH519" s="233">
        <f>IF(N519="sníž. přenesená",J519,0)</f>
        <v>0</v>
      </c>
      <c r="BI519" s="233">
        <f>IF(N519="nulová",J519,0)</f>
        <v>0</v>
      </c>
      <c r="BJ519" s="18" t="s">
        <v>34</v>
      </c>
      <c r="BK519" s="233">
        <f>ROUND(I519*H519,1)</f>
        <v>0</v>
      </c>
      <c r="BL519" s="18" t="s">
        <v>168</v>
      </c>
      <c r="BM519" s="232" t="s">
        <v>605</v>
      </c>
    </row>
    <row r="520" s="13" customFormat="1">
      <c r="A520" s="13"/>
      <c r="B520" s="234"/>
      <c r="C520" s="235"/>
      <c r="D520" s="236" t="s">
        <v>170</v>
      </c>
      <c r="E520" s="237" t="s">
        <v>1</v>
      </c>
      <c r="F520" s="238" t="s">
        <v>594</v>
      </c>
      <c r="G520" s="235"/>
      <c r="H520" s="237" t="s">
        <v>1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170</v>
      </c>
      <c r="AU520" s="244" t="s">
        <v>87</v>
      </c>
      <c r="AV520" s="13" t="s">
        <v>34</v>
      </c>
      <c r="AW520" s="13" t="s">
        <v>33</v>
      </c>
      <c r="AX520" s="13" t="s">
        <v>78</v>
      </c>
      <c r="AY520" s="244" t="s">
        <v>162</v>
      </c>
    </row>
    <row r="521" s="14" customFormat="1">
      <c r="A521" s="14"/>
      <c r="B521" s="245"/>
      <c r="C521" s="246"/>
      <c r="D521" s="236" t="s">
        <v>170</v>
      </c>
      <c r="E521" s="247" t="s">
        <v>1</v>
      </c>
      <c r="F521" s="248" t="s">
        <v>606</v>
      </c>
      <c r="G521" s="246"/>
      <c r="H521" s="249">
        <v>1.8899999999999999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5" t="s">
        <v>170</v>
      </c>
      <c r="AU521" s="255" t="s">
        <v>87</v>
      </c>
      <c r="AV521" s="14" t="s">
        <v>87</v>
      </c>
      <c r="AW521" s="14" t="s">
        <v>33</v>
      </c>
      <c r="AX521" s="14" t="s">
        <v>34</v>
      </c>
      <c r="AY521" s="255" t="s">
        <v>162</v>
      </c>
    </row>
    <row r="522" s="12" customFormat="1" ht="22.8" customHeight="1">
      <c r="A522" s="12"/>
      <c r="B522" s="204"/>
      <c r="C522" s="205"/>
      <c r="D522" s="206" t="s">
        <v>77</v>
      </c>
      <c r="E522" s="218" t="s">
        <v>210</v>
      </c>
      <c r="F522" s="218" t="s">
        <v>607</v>
      </c>
      <c r="G522" s="205"/>
      <c r="H522" s="205"/>
      <c r="I522" s="208"/>
      <c r="J522" s="219">
        <f>BK522</f>
        <v>0</v>
      </c>
      <c r="K522" s="205"/>
      <c r="L522" s="210"/>
      <c r="M522" s="211"/>
      <c r="N522" s="212"/>
      <c r="O522" s="212"/>
      <c r="P522" s="213">
        <f>P523</f>
        <v>0</v>
      </c>
      <c r="Q522" s="212"/>
      <c r="R522" s="213">
        <f>R523</f>
        <v>0.0028</v>
      </c>
      <c r="S522" s="212"/>
      <c r="T522" s="214">
        <f>T523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5" t="s">
        <v>34</v>
      </c>
      <c r="AT522" s="216" t="s">
        <v>77</v>
      </c>
      <c r="AU522" s="216" t="s">
        <v>34</v>
      </c>
      <c r="AY522" s="215" t="s">
        <v>162</v>
      </c>
      <c r="BK522" s="217">
        <f>BK523</f>
        <v>0</v>
      </c>
    </row>
    <row r="523" s="2" customFormat="1" ht="21.75" customHeight="1">
      <c r="A523" s="39"/>
      <c r="B523" s="40"/>
      <c r="C523" s="220" t="s">
        <v>608</v>
      </c>
      <c r="D523" s="220" t="s">
        <v>164</v>
      </c>
      <c r="E523" s="221" t="s">
        <v>609</v>
      </c>
      <c r="F523" s="222" t="s">
        <v>610</v>
      </c>
      <c r="G523" s="223" t="s">
        <v>589</v>
      </c>
      <c r="H523" s="224">
        <v>4</v>
      </c>
      <c r="I523" s="225"/>
      <c r="J523" s="226">
        <f>ROUND(I523*H523,1)</f>
        <v>0</v>
      </c>
      <c r="K523" s="227"/>
      <c r="L523" s="45"/>
      <c r="M523" s="228" t="s">
        <v>1</v>
      </c>
      <c r="N523" s="229" t="s">
        <v>43</v>
      </c>
      <c r="O523" s="92"/>
      <c r="P523" s="230">
        <f>O523*H523</f>
        <v>0</v>
      </c>
      <c r="Q523" s="230">
        <v>0.00069999999999999999</v>
      </c>
      <c r="R523" s="230">
        <f>Q523*H523</f>
        <v>0.0028</v>
      </c>
      <c r="S523" s="230">
        <v>0</v>
      </c>
      <c r="T523" s="231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2" t="s">
        <v>168</v>
      </c>
      <c r="AT523" s="232" t="s">
        <v>164</v>
      </c>
      <c r="AU523" s="232" t="s">
        <v>87</v>
      </c>
      <c r="AY523" s="18" t="s">
        <v>162</v>
      </c>
      <c r="BE523" s="233">
        <f>IF(N523="základní",J523,0)</f>
        <v>0</v>
      </c>
      <c r="BF523" s="233">
        <f>IF(N523="snížená",J523,0)</f>
        <v>0</v>
      </c>
      <c r="BG523" s="233">
        <f>IF(N523="zákl. přenesená",J523,0)</f>
        <v>0</v>
      </c>
      <c r="BH523" s="233">
        <f>IF(N523="sníž. přenesená",J523,0)</f>
        <v>0</v>
      </c>
      <c r="BI523" s="233">
        <f>IF(N523="nulová",J523,0)</f>
        <v>0</v>
      </c>
      <c r="BJ523" s="18" t="s">
        <v>34</v>
      </c>
      <c r="BK523" s="233">
        <f>ROUND(I523*H523,1)</f>
        <v>0</v>
      </c>
      <c r="BL523" s="18" t="s">
        <v>168</v>
      </c>
      <c r="BM523" s="232" t="s">
        <v>611</v>
      </c>
    </row>
    <row r="524" s="12" customFormat="1" ht="22.8" customHeight="1">
      <c r="A524" s="12"/>
      <c r="B524" s="204"/>
      <c r="C524" s="205"/>
      <c r="D524" s="206" t="s">
        <v>77</v>
      </c>
      <c r="E524" s="218" t="s">
        <v>214</v>
      </c>
      <c r="F524" s="218" t="s">
        <v>612</v>
      </c>
      <c r="G524" s="205"/>
      <c r="H524" s="205"/>
      <c r="I524" s="208"/>
      <c r="J524" s="219">
        <f>BK524</f>
        <v>0</v>
      </c>
      <c r="K524" s="205"/>
      <c r="L524" s="210"/>
      <c r="M524" s="211"/>
      <c r="N524" s="212"/>
      <c r="O524" s="212"/>
      <c r="P524" s="213">
        <f>SUM(P525:P593)</f>
        <v>0</v>
      </c>
      <c r="Q524" s="212"/>
      <c r="R524" s="213">
        <f>SUM(R525:R593)</f>
        <v>0.007848154999999999</v>
      </c>
      <c r="S524" s="212"/>
      <c r="T524" s="214">
        <f>SUM(T525:T593)</f>
        <v>43.164808000000001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5" t="s">
        <v>34</v>
      </c>
      <c r="AT524" s="216" t="s">
        <v>77</v>
      </c>
      <c r="AU524" s="216" t="s">
        <v>34</v>
      </c>
      <c r="AY524" s="215" t="s">
        <v>162</v>
      </c>
      <c r="BK524" s="217">
        <f>SUM(BK525:BK593)</f>
        <v>0</v>
      </c>
    </row>
    <row r="525" s="2" customFormat="1" ht="33" customHeight="1">
      <c r="A525" s="39"/>
      <c r="B525" s="40"/>
      <c r="C525" s="220" t="s">
        <v>613</v>
      </c>
      <c r="D525" s="220" t="s">
        <v>164</v>
      </c>
      <c r="E525" s="221" t="s">
        <v>614</v>
      </c>
      <c r="F525" s="222" t="s">
        <v>615</v>
      </c>
      <c r="G525" s="223" t="s">
        <v>167</v>
      </c>
      <c r="H525" s="224">
        <v>1187.0930000000001</v>
      </c>
      <c r="I525" s="225"/>
      <c r="J525" s="226">
        <f>ROUND(I525*H525,1)</f>
        <v>0</v>
      </c>
      <c r="K525" s="227"/>
      <c r="L525" s="45"/>
      <c r="M525" s="228" t="s">
        <v>1</v>
      </c>
      <c r="N525" s="229" t="s">
        <v>43</v>
      </c>
      <c r="O525" s="92"/>
      <c r="P525" s="230">
        <f>O525*H525</f>
        <v>0</v>
      </c>
      <c r="Q525" s="230">
        <v>0</v>
      </c>
      <c r="R525" s="230">
        <f>Q525*H525</f>
        <v>0</v>
      </c>
      <c r="S525" s="230">
        <v>0</v>
      </c>
      <c r="T525" s="231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2" t="s">
        <v>168</v>
      </c>
      <c r="AT525" s="232" t="s">
        <v>164</v>
      </c>
      <c r="AU525" s="232" t="s">
        <v>87</v>
      </c>
      <c r="AY525" s="18" t="s">
        <v>162</v>
      </c>
      <c r="BE525" s="233">
        <f>IF(N525="základní",J525,0)</f>
        <v>0</v>
      </c>
      <c r="BF525" s="233">
        <f>IF(N525="snížená",J525,0)</f>
        <v>0</v>
      </c>
      <c r="BG525" s="233">
        <f>IF(N525="zákl. přenesená",J525,0)</f>
        <v>0</v>
      </c>
      <c r="BH525" s="233">
        <f>IF(N525="sníž. přenesená",J525,0)</f>
        <v>0</v>
      </c>
      <c r="BI525" s="233">
        <f>IF(N525="nulová",J525,0)</f>
        <v>0</v>
      </c>
      <c r="BJ525" s="18" t="s">
        <v>34</v>
      </c>
      <c r="BK525" s="233">
        <f>ROUND(I525*H525,1)</f>
        <v>0</v>
      </c>
      <c r="BL525" s="18" t="s">
        <v>168</v>
      </c>
      <c r="BM525" s="232" t="s">
        <v>616</v>
      </c>
    </row>
    <row r="526" s="13" customFormat="1">
      <c r="A526" s="13"/>
      <c r="B526" s="234"/>
      <c r="C526" s="235"/>
      <c r="D526" s="236" t="s">
        <v>170</v>
      </c>
      <c r="E526" s="237" t="s">
        <v>1</v>
      </c>
      <c r="F526" s="238" t="s">
        <v>617</v>
      </c>
      <c r="G526" s="235"/>
      <c r="H526" s="237" t="s">
        <v>1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170</v>
      </c>
      <c r="AU526" s="244" t="s">
        <v>87</v>
      </c>
      <c r="AV526" s="13" t="s">
        <v>34</v>
      </c>
      <c r="AW526" s="13" t="s">
        <v>33</v>
      </c>
      <c r="AX526" s="13" t="s">
        <v>78</v>
      </c>
      <c r="AY526" s="244" t="s">
        <v>162</v>
      </c>
    </row>
    <row r="527" s="14" customFormat="1">
      <c r="A527" s="14"/>
      <c r="B527" s="245"/>
      <c r="C527" s="246"/>
      <c r="D527" s="236" t="s">
        <v>170</v>
      </c>
      <c r="E527" s="247" t="s">
        <v>1</v>
      </c>
      <c r="F527" s="248" t="s">
        <v>618</v>
      </c>
      <c r="G527" s="246"/>
      <c r="H527" s="249">
        <v>183.63900000000001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5" t="s">
        <v>170</v>
      </c>
      <c r="AU527" s="255" t="s">
        <v>87</v>
      </c>
      <c r="AV527" s="14" t="s">
        <v>87</v>
      </c>
      <c r="AW527" s="14" t="s">
        <v>33</v>
      </c>
      <c r="AX527" s="14" t="s">
        <v>78</v>
      </c>
      <c r="AY527" s="255" t="s">
        <v>162</v>
      </c>
    </row>
    <row r="528" s="14" customFormat="1">
      <c r="A528" s="14"/>
      <c r="B528" s="245"/>
      <c r="C528" s="246"/>
      <c r="D528" s="236" t="s">
        <v>170</v>
      </c>
      <c r="E528" s="247" t="s">
        <v>1</v>
      </c>
      <c r="F528" s="248" t="s">
        <v>619</v>
      </c>
      <c r="G528" s="246"/>
      <c r="H528" s="249">
        <v>408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170</v>
      </c>
      <c r="AU528" s="255" t="s">
        <v>87</v>
      </c>
      <c r="AV528" s="14" t="s">
        <v>87</v>
      </c>
      <c r="AW528" s="14" t="s">
        <v>33</v>
      </c>
      <c r="AX528" s="14" t="s">
        <v>78</v>
      </c>
      <c r="AY528" s="255" t="s">
        <v>162</v>
      </c>
    </row>
    <row r="529" s="14" customFormat="1">
      <c r="A529" s="14"/>
      <c r="B529" s="245"/>
      <c r="C529" s="246"/>
      <c r="D529" s="236" t="s">
        <v>170</v>
      </c>
      <c r="E529" s="247" t="s">
        <v>1</v>
      </c>
      <c r="F529" s="248" t="s">
        <v>620</v>
      </c>
      <c r="G529" s="246"/>
      <c r="H529" s="249">
        <v>420.24000000000001</v>
      </c>
      <c r="I529" s="250"/>
      <c r="J529" s="246"/>
      <c r="K529" s="246"/>
      <c r="L529" s="251"/>
      <c r="M529" s="252"/>
      <c r="N529" s="253"/>
      <c r="O529" s="253"/>
      <c r="P529" s="253"/>
      <c r="Q529" s="253"/>
      <c r="R529" s="253"/>
      <c r="S529" s="253"/>
      <c r="T529" s="25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5" t="s">
        <v>170</v>
      </c>
      <c r="AU529" s="255" t="s">
        <v>87</v>
      </c>
      <c r="AV529" s="14" t="s">
        <v>87</v>
      </c>
      <c r="AW529" s="14" t="s">
        <v>33</v>
      </c>
      <c r="AX529" s="14" t="s">
        <v>78</v>
      </c>
      <c r="AY529" s="255" t="s">
        <v>162</v>
      </c>
    </row>
    <row r="530" s="14" customFormat="1">
      <c r="A530" s="14"/>
      <c r="B530" s="245"/>
      <c r="C530" s="246"/>
      <c r="D530" s="236" t="s">
        <v>170</v>
      </c>
      <c r="E530" s="247" t="s">
        <v>1</v>
      </c>
      <c r="F530" s="248" t="s">
        <v>621</v>
      </c>
      <c r="G530" s="246"/>
      <c r="H530" s="249">
        <v>41.887999999999998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170</v>
      </c>
      <c r="AU530" s="255" t="s">
        <v>87</v>
      </c>
      <c r="AV530" s="14" t="s">
        <v>87</v>
      </c>
      <c r="AW530" s="14" t="s">
        <v>33</v>
      </c>
      <c r="AX530" s="14" t="s">
        <v>78</v>
      </c>
      <c r="AY530" s="255" t="s">
        <v>162</v>
      </c>
    </row>
    <row r="531" s="14" customFormat="1">
      <c r="A531" s="14"/>
      <c r="B531" s="245"/>
      <c r="C531" s="246"/>
      <c r="D531" s="236" t="s">
        <v>170</v>
      </c>
      <c r="E531" s="247" t="s">
        <v>1</v>
      </c>
      <c r="F531" s="248" t="s">
        <v>622</v>
      </c>
      <c r="G531" s="246"/>
      <c r="H531" s="249">
        <v>76.355999999999995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170</v>
      </c>
      <c r="AU531" s="255" t="s">
        <v>87</v>
      </c>
      <c r="AV531" s="14" t="s">
        <v>87</v>
      </c>
      <c r="AW531" s="14" t="s">
        <v>33</v>
      </c>
      <c r="AX531" s="14" t="s">
        <v>78</v>
      </c>
      <c r="AY531" s="255" t="s">
        <v>162</v>
      </c>
    </row>
    <row r="532" s="13" customFormat="1">
      <c r="A532" s="13"/>
      <c r="B532" s="234"/>
      <c r="C532" s="235"/>
      <c r="D532" s="236" t="s">
        <v>170</v>
      </c>
      <c r="E532" s="237" t="s">
        <v>1</v>
      </c>
      <c r="F532" s="238" t="s">
        <v>361</v>
      </c>
      <c r="G532" s="235"/>
      <c r="H532" s="237" t="s">
        <v>1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170</v>
      </c>
      <c r="AU532" s="244" t="s">
        <v>87</v>
      </c>
      <c r="AV532" s="13" t="s">
        <v>34</v>
      </c>
      <c r="AW532" s="13" t="s">
        <v>33</v>
      </c>
      <c r="AX532" s="13" t="s">
        <v>78</v>
      </c>
      <c r="AY532" s="244" t="s">
        <v>162</v>
      </c>
    </row>
    <row r="533" s="14" customFormat="1">
      <c r="A533" s="14"/>
      <c r="B533" s="245"/>
      <c r="C533" s="246"/>
      <c r="D533" s="236" t="s">
        <v>170</v>
      </c>
      <c r="E533" s="247" t="s">
        <v>1</v>
      </c>
      <c r="F533" s="248" t="s">
        <v>623</v>
      </c>
      <c r="G533" s="246"/>
      <c r="H533" s="249">
        <v>56.969999999999999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5" t="s">
        <v>170</v>
      </c>
      <c r="AU533" s="255" t="s">
        <v>87</v>
      </c>
      <c r="AV533" s="14" t="s">
        <v>87</v>
      </c>
      <c r="AW533" s="14" t="s">
        <v>33</v>
      </c>
      <c r="AX533" s="14" t="s">
        <v>78</v>
      </c>
      <c r="AY533" s="255" t="s">
        <v>162</v>
      </c>
    </row>
    <row r="534" s="15" customFormat="1">
      <c r="A534" s="15"/>
      <c r="B534" s="256"/>
      <c r="C534" s="257"/>
      <c r="D534" s="236" t="s">
        <v>170</v>
      </c>
      <c r="E534" s="258" t="s">
        <v>1</v>
      </c>
      <c r="F534" s="259" t="s">
        <v>180</v>
      </c>
      <c r="G534" s="257"/>
      <c r="H534" s="260">
        <v>1187.0930000000001</v>
      </c>
      <c r="I534" s="261"/>
      <c r="J534" s="257"/>
      <c r="K534" s="257"/>
      <c r="L534" s="262"/>
      <c r="M534" s="263"/>
      <c r="N534" s="264"/>
      <c r="O534" s="264"/>
      <c r="P534" s="264"/>
      <c r="Q534" s="264"/>
      <c r="R534" s="264"/>
      <c r="S534" s="264"/>
      <c r="T534" s="26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6" t="s">
        <v>170</v>
      </c>
      <c r="AU534" s="266" t="s">
        <v>87</v>
      </c>
      <c r="AV534" s="15" t="s">
        <v>168</v>
      </c>
      <c r="AW534" s="15" t="s">
        <v>33</v>
      </c>
      <c r="AX534" s="15" t="s">
        <v>34</v>
      </c>
      <c r="AY534" s="266" t="s">
        <v>162</v>
      </c>
    </row>
    <row r="535" s="2" customFormat="1" ht="33" customHeight="1">
      <c r="A535" s="39"/>
      <c r="B535" s="40"/>
      <c r="C535" s="220" t="s">
        <v>624</v>
      </c>
      <c r="D535" s="220" t="s">
        <v>164</v>
      </c>
      <c r="E535" s="221" t="s">
        <v>625</v>
      </c>
      <c r="F535" s="222" t="s">
        <v>626</v>
      </c>
      <c r="G535" s="223" t="s">
        <v>167</v>
      </c>
      <c r="H535" s="224">
        <v>106838.37</v>
      </c>
      <c r="I535" s="225"/>
      <c r="J535" s="226">
        <f>ROUND(I535*H535,1)</f>
        <v>0</v>
      </c>
      <c r="K535" s="227"/>
      <c r="L535" s="45"/>
      <c r="M535" s="228" t="s">
        <v>1</v>
      </c>
      <c r="N535" s="229" t="s">
        <v>43</v>
      </c>
      <c r="O535" s="92"/>
      <c r="P535" s="230">
        <f>O535*H535</f>
        <v>0</v>
      </c>
      <c r="Q535" s="230">
        <v>0</v>
      </c>
      <c r="R535" s="230">
        <f>Q535*H535</f>
        <v>0</v>
      </c>
      <c r="S535" s="230">
        <v>0</v>
      </c>
      <c r="T535" s="231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2" t="s">
        <v>168</v>
      </c>
      <c r="AT535" s="232" t="s">
        <v>164</v>
      </c>
      <c r="AU535" s="232" t="s">
        <v>87</v>
      </c>
      <c r="AY535" s="18" t="s">
        <v>162</v>
      </c>
      <c r="BE535" s="233">
        <f>IF(N535="základní",J535,0)</f>
        <v>0</v>
      </c>
      <c r="BF535" s="233">
        <f>IF(N535="snížená",J535,0)</f>
        <v>0</v>
      </c>
      <c r="BG535" s="233">
        <f>IF(N535="zákl. přenesená",J535,0)</f>
        <v>0</v>
      </c>
      <c r="BH535" s="233">
        <f>IF(N535="sníž. přenesená",J535,0)</f>
        <v>0</v>
      </c>
      <c r="BI535" s="233">
        <f>IF(N535="nulová",J535,0)</f>
        <v>0</v>
      </c>
      <c r="BJ535" s="18" t="s">
        <v>34</v>
      </c>
      <c r="BK535" s="233">
        <f>ROUND(I535*H535,1)</f>
        <v>0</v>
      </c>
      <c r="BL535" s="18" t="s">
        <v>168</v>
      </c>
      <c r="BM535" s="232" t="s">
        <v>627</v>
      </c>
    </row>
    <row r="536" s="14" customFormat="1">
      <c r="A536" s="14"/>
      <c r="B536" s="245"/>
      <c r="C536" s="246"/>
      <c r="D536" s="236" t="s">
        <v>170</v>
      </c>
      <c r="E536" s="246"/>
      <c r="F536" s="248" t="s">
        <v>628</v>
      </c>
      <c r="G536" s="246"/>
      <c r="H536" s="249">
        <v>106838.37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5" t="s">
        <v>170</v>
      </c>
      <c r="AU536" s="255" t="s">
        <v>87</v>
      </c>
      <c r="AV536" s="14" t="s">
        <v>87</v>
      </c>
      <c r="AW536" s="14" t="s">
        <v>4</v>
      </c>
      <c r="AX536" s="14" t="s">
        <v>34</v>
      </c>
      <c r="AY536" s="255" t="s">
        <v>162</v>
      </c>
    </row>
    <row r="537" s="2" customFormat="1" ht="33" customHeight="1">
      <c r="A537" s="39"/>
      <c r="B537" s="40"/>
      <c r="C537" s="220" t="s">
        <v>629</v>
      </c>
      <c r="D537" s="220" t="s">
        <v>164</v>
      </c>
      <c r="E537" s="221" t="s">
        <v>630</v>
      </c>
      <c r="F537" s="222" t="s">
        <v>631</v>
      </c>
      <c r="G537" s="223" t="s">
        <v>167</v>
      </c>
      <c r="H537" s="224">
        <v>1187.0930000000001</v>
      </c>
      <c r="I537" s="225"/>
      <c r="J537" s="226">
        <f>ROUND(I537*H537,1)</f>
        <v>0</v>
      </c>
      <c r="K537" s="227"/>
      <c r="L537" s="45"/>
      <c r="M537" s="228" t="s">
        <v>1</v>
      </c>
      <c r="N537" s="229" t="s">
        <v>43</v>
      </c>
      <c r="O537" s="92"/>
      <c r="P537" s="230">
        <f>O537*H537</f>
        <v>0</v>
      </c>
      <c r="Q537" s="230">
        <v>0</v>
      </c>
      <c r="R537" s="230">
        <f>Q537*H537</f>
        <v>0</v>
      </c>
      <c r="S537" s="230">
        <v>0</v>
      </c>
      <c r="T537" s="231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2" t="s">
        <v>168</v>
      </c>
      <c r="AT537" s="232" t="s">
        <v>164</v>
      </c>
      <c r="AU537" s="232" t="s">
        <v>87</v>
      </c>
      <c r="AY537" s="18" t="s">
        <v>162</v>
      </c>
      <c r="BE537" s="233">
        <f>IF(N537="základní",J537,0)</f>
        <v>0</v>
      </c>
      <c r="BF537" s="233">
        <f>IF(N537="snížená",J537,0)</f>
        <v>0</v>
      </c>
      <c r="BG537" s="233">
        <f>IF(N537="zákl. přenesená",J537,0)</f>
        <v>0</v>
      </c>
      <c r="BH537" s="233">
        <f>IF(N537="sníž. přenesená",J537,0)</f>
        <v>0</v>
      </c>
      <c r="BI537" s="233">
        <f>IF(N537="nulová",J537,0)</f>
        <v>0</v>
      </c>
      <c r="BJ537" s="18" t="s">
        <v>34</v>
      </c>
      <c r="BK537" s="233">
        <f>ROUND(I537*H537,1)</f>
        <v>0</v>
      </c>
      <c r="BL537" s="18" t="s">
        <v>168</v>
      </c>
      <c r="BM537" s="232" t="s">
        <v>632</v>
      </c>
    </row>
    <row r="538" s="2" customFormat="1" ht="16.5" customHeight="1">
      <c r="A538" s="39"/>
      <c r="B538" s="40"/>
      <c r="C538" s="220" t="s">
        <v>633</v>
      </c>
      <c r="D538" s="220" t="s">
        <v>164</v>
      </c>
      <c r="E538" s="221" t="s">
        <v>634</v>
      </c>
      <c r="F538" s="222" t="s">
        <v>635</v>
      </c>
      <c r="G538" s="223" t="s">
        <v>167</v>
      </c>
      <c r="H538" s="224">
        <v>1101.3879999999999</v>
      </c>
      <c r="I538" s="225"/>
      <c r="J538" s="226">
        <f>ROUND(I538*H538,1)</f>
        <v>0</v>
      </c>
      <c r="K538" s="227"/>
      <c r="L538" s="45"/>
      <c r="M538" s="228" t="s">
        <v>1</v>
      </c>
      <c r="N538" s="229" t="s">
        <v>43</v>
      </c>
      <c r="O538" s="92"/>
      <c r="P538" s="230">
        <f>O538*H538</f>
        <v>0</v>
      </c>
      <c r="Q538" s="230">
        <v>0</v>
      </c>
      <c r="R538" s="230">
        <f>Q538*H538</f>
        <v>0</v>
      </c>
      <c r="S538" s="230">
        <v>0</v>
      </c>
      <c r="T538" s="23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2" t="s">
        <v>168</v>
      </c>
      <c r="AT538" s="232" t="s">
        <v>164</v>
      </c>
      <c r="AU538" s="232" t="s">
        <v>87</v>
      </c>
      <c r="AY538" s="18" t="s">
        <v>162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8" t="s">
        <v>34</v>
      </c>
      <c r="BK538" s="233">
        <f>ROUND(I538*H538,1)</f>
        <v>0</v>
      </c>
      <c r="BL538" s="18" t="s">
        <v>168</v>
      </c>
      <c r="BM538" s="232" t="s">
        <v>636</v>
      </c>
    </row>
    <row r="539" s="2" customFormat="1" ht="21.75" customHeight="1">
      <c r="A539" s="39"/>
      <c r="B539" s="40"/>
      <c r="C539" s="220" t="s">
        <v>637</v>
      </c>
      <c r="D539" s="220" t="s">
        <v>164</v>
      </c>
      <c r="E539" s="221" t="s">
        <v>638</v>
      </c>
      <c r="F539" s="222" t="s">
        <v>639</v>
      </c>
      <c r="G539" s="223" t="s">
        <v>167</v>
      </c>
      <c r="H539" s="224">
        <v>99124.919999999998</v>
      </c>
      <c r="I539" s="225"/>
      <c r="J539" s="226">
        <f>ROUND(I539*H539,1)</f>
        <v>0</v>
      </c>
      <c r="K539" s="227"/>
      <c r="L539" s="45"/>
      <c r="M539" s="228" t="s">
        <v>1</v>
      </c>
      <c r="N539" s="229" t="s">
        <v>43</v>
      </c>
      <c r="O539" s="92"/>
      <c r="P539" s="230">
        <f>O539*H539</f>
        <v>0</v>
      </c>
      <c r="Q539" s="230">
        <v>0</v>
      </c>
      <c r="R539" s="230">
        <f>Q539*H539</f>
        <v>0</v>
      </c>
      <c r="S539" s="230">
        <v>0</v>
      </c>
      <c r="T539" s="231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2" t="s">
        <v>168</v>
      </c>
      <c r="AT539" s="232" t="s">
        <v>164</v>
      </c>
      <c r="AU539" s="232" t="s">
        <v>87</v>
      </c>
      <c r="AY539" s="18" t="s">
        <v>162</v>
      </c>
      <c r="BE539" s="233">
        <f>IF(N539="základní",J539,0)</f>
        <v>0</v>
      </c>
      <c r="BF539" s="233">
        <f>IF(N539="snížená",J539,0)</f>
        <v>0</v>
      </c>
      <c r="BG539" s="233">
        <f>IF(N539="zákl. přenesená",J539,0)</f>
        <v>0</v>
      </c>
      <c r="BH539" s="233">
        <f>IF(N539="sníž. přenesená",J539,0)</f>
        <v>0</v>
      </c>
      <c r="BI539" s="233">
        <f>IF(N539="nulová",J539,0)</f>
        <v>0</v>
      </c>
      <c r="BJ539" s="18" t="s">
        <v>34</v>
      </c>
      <c r="BK539" s="233">
        <f>ROUND(I539*H539,1)</f>
        <v>0</v>
      </c>
      <c r="BL539" s="18" t="s">
        <v>168</v>
      </c>
      <c r="BM539" s="232" t="s">
        <v>640</v>
      </c>
    </row>
    <row r="540" s="14" customFormat="1">
      <c r="A540" s="14"/>
      <c r="B540" s="245"/>
      <c r="C540" s="246"/>
      <c r="D540" s="236" t="s">
        <v>170</v>
      </c>
      <c r="E540" s="246"/>
      <c r="F540" s="248" t="s">
        <v>641</v>
      </c>
      <c r="G540" s="246"/>
      <c r="H540" s="249">
        <v>99124.919999999998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5" t="s">
        <v>170</v>
      </c>
      <c r="AU540" s="255" t="s">
        <v>87</v>
      </c>
      <c r="AV540" s="14" t="s">
        <v>87</v>
      </c>
      <c r="AW540" s="14" t="s">
        <v>4</v>
      </c>
      <c r="AX540" s="14" t="s">
        <v>34</v>
      </c>
      <c r="AY540" s="255" t="s">
        <v>162</v>
      </c>
    </row>
    <row r="541" s="2" customFormat="1" ht="21.75" customHeight="1">
      <c r="A541" s="39"/>
      <c r="B541" s="40"/>
      <c r="C541" s="220" t="s">
        <v>642</v>
      </c>
      <c r="D541" s="220" t="s">
        <v>164</v>
      </c>
      <c r="E541" s="221" t="s">
        <v>643</v>
      </c>
      <c r="F541" s="222" t="s">
        <v>644</v>
      </c>
      <c r="G541" s="223" t="s">
        <v>167</v>
      </c>
      <c r="H541" s="224">
        <v>1101.3879999999999</v>
      </c>
      <c r="I541" s="225"/>
      <c r="J541" s="226">
        <f>ROUND(I541*H541,1)</f>
        <v>0</v>
      </c>
      <c r="K541" s="227"/>
      <c r="L541" s="45"/>
      <c r="M541" s="228" t="s">
        <v>1</v>
      </c>
      <c r="N541" s="229" t="s">
        <v>43</v>
      </c>
      <c r="O541" s="92"/>
      <c r="P541" s="230">
        <f>O541*H541</f>
        <v>0</v>
      </c>
      <c r="Q541" s="230">
        <v>0</v>
      </c>
      <c r="R541" s="230">
        <f>Q541*H541</f>
        <v>0</v>
      </c>
      <c r="S541" s="230">
        <v>0</v>
      </c>
      <c r="T541" s="231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2" t="s">
        <v>168</v>
      </c>
      <c r="AT541" s="232" t="s">
        <v>164</v>
      </c>
      <c r="AU541" s="232" t="s">
        <v>87</v>
      </c>
      <c r="AY541" s="18" t="s">
        <v>162</v>
      </c>
      <c r="BE541" s="233">
        <f>IF(N541="základní",J541,0)</f>
        <v>0</v>
      </c>
      <c r="BF541" s="233">
        <f>IF(N541="snížená",J541,0)</f>
        <v>0</v>
      </c>
      <c r="BG541" s="233">
        <f>IF(N541="zákl. přenesená",J541,0)</f>
        <v>0</v>
      </c>
      <c r="BH541" s="233">
        <f>IF(N541="sníž. přenesená",J541,0)</f>
        <v>0</v>
      </c>
      <c r="BI541" s="233">
        <f>IF(N541="nulová",J541,0)</f>
        <v>0</v>
      </c>
      <c r="BJ541" s="18" t="s">
        <v>34</v>
      </c>
      <c r="BK541" s="233">
        <f>ROUND(I541*H541,1)</f>
        <v>0</v>
      </c>
      <c r="BL541" s="18" t="s">
        <v>168</v>
      </c>
      <c r="BM541" s="232" t="s">
        <v>645</v>
      </c>
    </row>
    <row r="542" s="2" customFormat="1" ht="24.15" customHeight="1">
      <c r="A542" s="39"/>
      <c r="B542" s="40"/>
      <c r="C542" s="220" t="s">
        <v>646</v>
      </c>
      <c r="D542" s="220" t="s">
        <v>164</v>
      </c>
      <c r="E542" s="221" t="s">
        <v>647</v>
      </c>
      <c r="F542" s="222" t="s">
        <v>648</v>
      </c>
      <c r="G542" s="223" t="s">
        <v>167</v>
      </c>
      <c r="H542" s="224">
        <v>224.233</v>
      </c>
      <c r="I542" s="225"/>
      <c r="J542" s="226">
        <f>ROUND(I542*H542,1)</f>
        <v>0</v>
      </c>
      <c r="K542" s="227"/>
      <c r="L542" s="45"/>
      <c r="M542" s="228" t="s">
        <v>1</v>
      </c>
      <c r="N542" s="229" t="s">
        <v>43</v>
      </c>
      <c r="O542" s="92"/>
      <c r="P542" s="230">
        <f>O542*H542</f>
        <v>0</v>
      </c>
      <c r="Q542" s="230">
        <v>3.4999999999999997E-05</v>
      </c>
      <c r="R542" s="230">
        <f>Q542*H542</f>
        <v>0.007848154999999999</v>
      </c>
      <c r="S542" s="230">
        <v>0</v>
      </c>
      <c r="T542" s="231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2" t="s">
        <v>168</v>
      </c>
      <c r="AT542" s="232" t="s">
        <v>164</v>
      </c>
      <c r="AU542" s="232" t="s">
        <v>87</v>
      </c>
      <c r="AY542" s="18" t="s">
        <v>162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8" t="s">
        <v>34</v>
      </c>
      <c r="BK542" s="233">
        <f>ROUND(I542*H542,1)</f>
        <v>0</v>
      </c>
      <c r="BL542" s="18" t="s">
        <v>168</v>
      </c>
      <c r="BM542" s="232" t="s">
        <v>649</v>
      </c>
    </row>
    <row r="543" s="13" customFormat="1">
      <c r="A543" s="13"/>
      <c r="B543" s="234"/>
      <c r="C543" s="235"/>
      <c r="D543" s="236" t="s">
        <v>170</v>
      </c>
      <c r="E543" s="237" t="s">
        <v>1</v>
      </c>
      <c r="F543" s="238" t="s">
        <v>650</v>
      </c>
      <c r="G543" s="235"/>
      <c r="H543" s="237" t="s">
        <v>1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170</v>
      </c>
      <c r="AU543" s="244" t="s">
        <v>87</v>
      </c>
      <c r="AV543" s="13" t="s">
        <v>34</v>
      </c>
      <c r="AW543" s="13" t="s">
        <v>33</v>
      </c>
      <c r="AX543" s="13" t="s">
        <v>78</v>
      </c>
      <c r="AY543" s="244" t="s">
        <v>162</v>
      </c>
    </row>
    <row r="544" s="14" customFormat="1">
      <c r="A544" s="14"/>
      <c r="B544" s="245"/>
      <c r="C544" s="246"/>
      <c r="D544" s="236" t="s">
        <v>170</v>
      </c>
      <c r="E544" s="247" t="s">
        <v>1</v>
      </c>
      <c r="F544" s="248" t="s">
        <v>651</v>
      </c>
      <c r="G544" s="246"/>
      <c r="H544" s="249">
        <v>186.732</v>
      </c>
      <c r="I544" s="250"/>
      <c r="J544" s="246"/>
      <c r="K544" s="246"/>
      <c r="L544" s="251"/>
      <c r="M544" s="252"/>
      <c r="N544" s="253"/>
      <c r="O544" s="253"/>
      <c r="P544" s="253"/>
      <c r="Q544" s="253"/>
      <c r="R544" s="253"/>
      <c r="S544" s="253"/>
      <c r="T544" s="25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5" t="s">
        <v>170</v>
      </c>
      <c r="AU544" s="255" t="s">
        <v>87</v>
      </c>
      <c r="AV544" s="14" t="s">
        <v>87</v>
      </c>
      <c r="AW544" s="14" t="s">
        <v>33</v>
      </c>
      <c r="AX544" s="14" t="s">
        <v>78</v>
      </c>
      <c r="AY544" s="255" t="s">
        <v>162</v>
      </c>
    </row>
    <row r="545" s="14" customFormat="1">
      <c r="A545" s="14"/>
      <c r="B545" s="245"/>
      <c r="C545" s="246"/>
      <c r="D545" s="236" t="s">
        <v>170</v>
      </c>
      <c r="E545" s="247" t="s">
        <v>1</v>
      </c>
      <c r="F545" s="248" t="s">
        <v>652</v>
      </c>
      <c r="G545" s="246"/>
      <c r="H545" s="249">
        <v>22.271999999999998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5" t="s">
        <v>170</v>
      </c>
      <c r="AU545" s="255" t="s">
        <v>87</v>
      </c>
      <c r="AV545" s="14" t="s">
        <v>87</v>
      </c>
      <c r="AW545" s="14" t="s">
        <v>33</v>
      </c>
      <c r="AX545" s="14" t="s">
        <v>78</v>
      </c>
      <c r="AY545" s="255" t="s">
        <v>162</v>
      </c>
    </row>
    <row r="546" s="14" customFormat="1">
      <c r="A546" s="14"/>
      <c r="B546" s="245"/>
      <c r="C546" s="246"/>
      <c r="D546" s="236" t="s">
        <v>170</v>
      </c>
      <c r="E546" s="247" t="s">
        <v>1</v>
      </c>
      <c r="F546" s="248" t="s">
        <v>653</v>
      </c>
      <c r="G546" s="246"/>
      <c r="H546" s="249">
        <v>15.228999999999999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5" t="s">
        <v>170</v>
      </c>
      <c r="AU546" s="255" t="s">
        <v>87</v>
      </c>
      <c r="AV546" s="14" t="s">
        <v>87</v>
      </c>
      <c r="AW546" s="14" t="s">
        <v>33</v>
      </c>
      <c r="AX546" s="14" t="s">
        <v>78</v>
      </c>
      <c r="AY546" s="255" t="s">
        <v>162</v>
      </c>
    </row>
    <row r="547" s="15" customFormat="1">
      <c r="A547" s="15"/>
      <c r="B547" s="256"/>
      <c r="C547" s="257"/>
      <c r="D547" s="236" t="s">
        <v>170</v>
      </c>
      <c r="E547" s="258" t="s">
        <v>1</v>
      </c>
      <c r="F547" s="259" t="s">
        <v>180</v>
      </c>
      <c r="G547" s="257"/>
      <c r="H547" s="260">
        <v>224.233</v>
      </c>
      <c r="I547" s="261"/>
      <c r="J547" s="257"/>
      <c r="K547" s="257"/>
      <c r="L547" s="262"/>
      <c r="M547" s="263"/>
      <c r="N547" s="264"/>
      <c r="O547" s="264"/>
      <c r="P547" s="264"/>
      <c r="Q547" s="264"/>
      <c r="R547" s="264"/>
      <c r="S547" s="264"/>
      <c r="T547" s="26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6" t="s">
        <v>170</v>
      </c>
      <c r="AU547" s="266" t="s">
        <v>87</v>
      </c>
      <c r="AV547" s="15" t="s">
        <v>168</v>
      </c>
      <c r="AW547" s="15" t="s">
        <v>33</v>
      </c>
      <c r="AX547" s="15" t="s">
        <v>34</v>
      </c>
      <c r="AY547" s="266" t="s">
        <v>162</v>
      </c>
    </row>
    <row r="548" s="2" customFormat="1" ht="21.75" customHeight="1">
      <c r="A548" s="39"/>
      <c r="B548" s="40"/>
      <c r="C548" s="220" t="s">
        <v>654</v>
      </c>
      <c r="D548" s="220" t="s">
        <v>164</v>
      </c>
      <c r="E548" s="221" t="s">
        <v>655</v>
      </c>
      <c r="F548" s="222" t="s">
        <v>656</v>
      </c>
      <c r="G548" s="223" t="s">
        <v>167</v>
      </c>
      <c r="H548" s="224">
        <v>5.3099999999999996</v>
      </c>
      <c r="I548" s="225"/>
      <c r="J548" s="226">
        <f>ROUND(I548*H548,1)</f>
        <v>0</v>
      </c>
      <c r="K548" s="227"/>
      <c r="L548" s="45"/>
      <c r="M548" s="228" t="s">
        <v>1</v>
      </c>
      <c r="N548" s="229" t="s">
        <v>43</v>
      </c>
      <c r="O548" s="92"/>
      <c r="P548" s="230">
        <f>O548*H548</f>
        <v>0</v>
      </c>
      <c r="Q548" s="230">
        <v>0</v>
      </c>
      <c r="R548" s="230">
        <f>Q548*H548</f>
        <v>0</v>
      </c>
      <c r="S548" s="230">
        <v>0.082000000000000003</v>
      </c>
      <c r="T548" s="231">
        <f>S548*H548</f>
        <v>0.43541999999999997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2" t="s">
        <v>168</v>
      </c>
      <c r="AT548" s="232" t="s">
        <v>164</v>
      </c>
      <c r="AU548" s="232" t="s">
        <v>87</v>
      </c>
      <c r="AY548" s="18" t="s">
        <v>162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8" t="s">
        <v>34</v>
      </c>
      <c r="BK548" s="233">
        <f>ROUND(I548*H548,1)</f>
        <v>0</v>
      </c>
      <c r="BL548" s="18" t="s">
        <v>168</v>
      </c>
      <c r="BM548" s="232" t="s">
        <v>657</v>
      </c>
    </row>
    <row r="549" s="14" customFormat="1">
      <c r="A549" s="14"/>
      <c r="B549" s="245"/>
      <c r="C549" s="246"/>
      <c r="D549" s="236" t="s">
        <v>170</v>
      </c>
      <c r="E549" s="247" t="s">
        <v>1</v>
      </c>
      <c r="F549" s="248" t="s">
        <v>233</v>
      </c>
      <c r="G549" s="246"/>
      <c r="H549" s="249">
        <v>0.81000000000000005</v>
      </c>
      <c r="I549" s="250"/>
      <c r="J549" s="246"/>
      <c r="K549" s="246"/>
      <c r="L549" s="251"/>
      <c r="M549" s="252"/>
      <c r="N549" s="253"/>
      <c r="O549" s="253"/>
      <c r="P549" s="253"/>
      <c r="Q549" s="253"/>
      <c r="R549" s="253"/>
      <c r="S549" s="253"/>
      <c r="T549" s="25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5" t="s">
        <v>170</v>
      </c>
      <c r="AU549" s="255" t="s">
        <v>87</v>
      </c>
      <c r="AV549" s="14" t="s">
        <v>87</v>
      </c>
      <c r="AW549" s="14" t="s">
        <v>33</v>
      </c>
      <c r="AX549" s="14" t="s">
        <v>78</v>
      </c>
      <c r="AY549" s="255" t="s">
        <v>162</v>
      </c>
    </row>
    <row r="550" s="14" customFormat="1">
      <c r="A550" s="14"/>
      <c r="B550" s="245"/>
      <c r="C550" s="246"/>
      <c r="D550" s="236" t="s">
        <v>170</v>
      </c>
      <c r="E550" s="247" t="s">
        <v>1</v>
      </c>
      <c r="F550" s="248" t="s">
        <v>658</v>
      </c>
      <c r="G550" s="246"/>
      <c r="H550" s="249">
        <v>4.5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170</v>
      </c>
      <c r="AU550" s="255" t="s">
        <v>87</v>
      </c>
      <c r="AV550" s="14" t="s">
        <v>87</v>
      </c>
      <c r="AW550" s="14" t="s">
        <v>33</v>
      </c>
      <c r="AX550" s="14" t="s">
        <v>78</v>
      </c>
      <c r="AY550" s="255" t="s">
        <v>162</v>
      </c>
    </row>
    <row r="551" s="15" customFormat="1">
      <c r="A551" s="15"/>
      <c r="B551" s="256"/>
      <c r="C551" s="257"/>
      <c r="D551" s="236" t="s">
        <v>170</v>
      </c>
      <c r="E551" s="258" t="s">
        <v>1</v>
      </c>
      <c r="F551" s="259" t="s">
        <v>180</v>
      </c>
      <c r="G551" s="257"/>
      <c r="H551" s="260">
        <v>5.3099999999999996</v>
      </c>
      <c r="I551" s="261"/>
      <c r="J551" s="257"/>
      <c r="K551" s="257"/>
      <c r="L551" s="262"/>
      <c r="M551" s="263"/>
      <c r="N551" s="264"/>
      <c r="O551" s="264"/>
      <c r="P551" s="264"/>
      <c r="Q551" s="264"/>
      <c r="R551" s="264"/>
      <c r="S551" s="264"/>
      <c r="T551" s="26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6" t="s">
        <v>170</v>
      </c>
      <c r="AU551" s="266" t="s">
        <v>87</v>
      </c>
      <c r="AV551" s="15" t="s">
        <v>168</v>
      </c>
      <c r="AW551" s="15" t="s">
        <v>33</v>
      </c>
      <c r="AX551" s="15" t="s">
        <v>34</v>
      </c>
      <c r="AY551" s="266" t="s">
        <v>162</v>
      </c>
    </row>
    <row r="552" s="2" customFormat="1" ht="16.5" customHeight="1">
      <c r="A552" s="39"/>
      <c r="B552" s="40"/>
      <c r="C552" s="220" t="s">
        <v>659</v>
      </c>
      <c r="D552" s="220" t="s">
        <v>164</v>
      </c>
      <c r="E552" s="221" t="s">
        <v>660</v>
      </c>
      <c r="F552" s="222" t="s">
        <v>661</v>
      </c>
      <c r="G552" s="223" t="s">
        <v>197</v>
      </c>
      <c r="H552" s="224">
        <v>20.821000000000002</v>
      </c>
      <c r="I552" s="225"/>
      <c r="J552" s="226">
        <f>ROUND(I552*H552,1)</f>
        <v>0</v>
      </c>
      <c r="K552" s="227"/>
      <c r="L552" s="45"/>
      <c r="M552" s="228" t="s">
        <v>1</v>
      </c>
      <c r="N552" s="229" t="s">
        <v>43</v>
      </c>
      <c r="O552" s="92"/>
      <c r="P552" s="230">
        <f>O552*H552</f>
        <v>0</v>
      </c>
      <c r="Q552" s="230">
        <v>0</v>
      </c>
      <c r="R552" s="230">
        <f>Q552*H552</f>
        <v>0</v>
      </c>
      <c r="S552" s="230">
        <v>1.6000000000000001</v>
      </c>
      <c r="T552" s="231">
        <f>S552*H552</f>
        <v>33.313600000000001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2" t="s">
        <v>168</v>
      </c>
      <c r="AT552" s="232" t="s">
        <v>164</v>
      </c>
      <c r="AU552" s="232" t="s">
        <v>87</v>
      </c>
      <c r="AY552" s="18" t="s">
        <v>162</v>
      </c>
      <c r="BE552" s="233">
        <f>IF(N552="základní",J552,0)</f>
        <v>0</v>
      </c>
      <c r="BF552" s="233">
        <f>IF(N552="snížená",J552,0)</f>
        <v>0</v>
      </c>
      <c r="BG552" s="233">
        <f>IF(N552="zákl. přenesená",J552,0)</f>
        <v>0</v>
      </c>
      <c r="BH552" s="233">
        <f>IF(N552="sníž. přenesená",J552,0)</f>
        <v>0</v>
      </c>
      <c r="BI552" s="233">
        <f>IF(N552="nulová",J552,0)</f>
        <v>0</v>
      </c>
      <c r="BJ552" s="18" t="s">
        <v>34</v>
      </c>
      <c r="BK552" s="233">
        <f>ROUND(I552*H552,1)</f>
        <v>0</v>
      </c>
      <c r="BL552" s="18" t="s">
        <v>168</v>
      </c>
      <c r="BM552" s="232" t="s">
        <v>662</v>
      </c>
    </row>
    <row r="553" s="13" customFormat="1">
      <c r="A553" s="13"/>
      <c r="B553" s="234"/>
      <c r="C553" s="235"/>
      <c r="D553" s="236" t="s">
        <v>170</v>
      </c>
      <c r="E553" s="237" t="s">
        <v>1</v>
      </c>
      <c r="F553" s="238" t="s">
        <v>570</v>
      </c>
      <c r="G553" s="235"/>
      <c r="H553" s="237" t="s">
        <v>1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170</v>
      </c>
      <c r="AU553" s="244" t="s">
        <v>87</v>
      </c>
      <c r="AV553" s="13" t="s">
        <v>34</v>
      </c>
      <c r="AW553" s="13" t="s">
        <v>33</v>
      </c>
      <c r="AX553" s="13" t="s">
        <v>78</v>
      </c>
      <c r="AY553" s="244" t="s">
        <v>162</v>
      </c>
    </row>
    <row r="554" s="14" customFormat="1">
      <c r="A554" s="14"/>
      <c r="B554" s="245"/>
      <c r="C554" s="246"/>
      <c r="D554" s="236" t="s">
        <v>170</v>
      </c>
      <c r="E554" s="247" t="s">
        <v>1</v>
      </c>
      <c r="F554" s="248" t="s">
        <v>663</v>
      </c>
      <c r="G554" s="246"/>
      <c r="H554" s="249">
        <v>6.8739999999999997</v>
      </c>
      <c r="I554" s="250"/>
      <c r="J554" s="246"/>
      <c r="K554" s="246"/>
      <c r="L554" s="251"/>
      <c r="M554" s="252"/>
      <c r="N554" s="253"/>
      <c r="O554" s="253"/>
      <c r="P554" s="253"/>
      <c r="Q554" s="253"/>
      <c r="R554" s="253"/>
      <c r="S554" s="253"/>
      <c r="T554" s="25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5" t="s">
        <v>170</v>
      </c>
      <c r="AU554" s="255" t="s">
        <v>87</v>
      </c>
      <c r="AV554" s="14" t="s">
        <v>87</v>
      </c>
      <c r="AW554" s="14" t="s">
        <v>33</v>
      </c>
      <c r="AX554" s="14" t="s">
        <v>78</v>
      </c>
      <c r="AY554" s="255" t="s">
        <v>162</v>
      </c>
    </row>
    <row r="555" s="13" customFormat="1">
      <c r="A555" s="13"/>
      <c r="B555" s="234"/>
      <c r="C555" s="235"/>
      <c r="D555" s="236" t="s">
        <v>170</v>
      </c>
      <c r="E555" s="237" t="s">
        <v>1</v>
      </c>
      <c r="F555" s="238" t="s">
        <v>572</v>
      </c>
      <c r="G555" s="235"/>
      <c r="H555" s="237" t="s">
        <v>1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4" t="s">
        <v>170</v>
      </c>
      <c r="AU555" s="244" t="s">
        <v>87</v>
      </c>
      <c r="AV555" s="13" t="s">
        <v>34</v>
      </c>
      <c r="AW555" s="13" t="s">
        <v>33</v>
      </c>
      <c r="AX555" s="13" t="s">
        <v>78</v>
      </c>
      <c r="AY555" s="244" t="s">
        <v>162</v>
      </c>
    </row>
    <row r="556" s="14" customFormat="1">
      <c r="A556" s="14"/>
      <c r="B556" s="245"/>
      <c r="C556" s="246"/>
      <c r="D556" s="236" t="s">
        <v>170</v>
      </c>
      <c r="E556" s="247" t="s">
        <v>1</v>
      </c>
      <c r="F556" s="248" t="s">
        <v>664</v>
      </c>
      <c r="G556" s="246"/>
      <c r="H556" s="249">
        <v>7.101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5" t="s">
        <v>170</v>
      </c>
      <c r="AU556" s="255" t="s">
        <v>87</v>
      </c>
      <c r="AV556" s="14" t="s">
        <v>87</v>
      </c>
      <c r="AW556" s="14" t="s">
        <v>33</v>
      </c>
      <c r="AX556" s="14" t="s">
        <v>78</v>
      </c>
      <c r="AY556" s="255" t="s">
        <v>162</v>
      </c>
    </row>
    <row r="557" s="13" customFormat="1">
      <c r="A557" s="13"/>
      <c r="B557" s="234"/>
      <c r="C557" s="235"/>
      <c r="D557" s="236" t="s">
        <v>170</v>
      </c>
      <c r="E557" s="237" t="s">
        <v>1</v>
      </c>
      <c r="F557" s="238" t="s">
        <v>574</v>
      </c>
      <c r="G557" s="235"/>
      <c r="H557" s="237" t="s">
        <v>1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170</v>
      </c>
      <c r="AU557" s="244" t="s">
        <v>87</v>
      </c>
      <c r="AV557" s="13" t="s">
        <v>34</v>
      </c>
      <c r="AW557" s="13" t="s">
        <v>33</v>
      </c>
      <c r="AX557" s="13" t="s">
        <v>78</v>
      </c>
      <c r="AY557" s="244" t="s">
        <v>162</v>
      </c>
    </row>
    <row r="558" s="14" customFormat="1">
      <c r="A558" s="14"/>
      <c r="B558" s="245"/>
      <c r="C558" s="246"/>
      <c r="D558" s="236" t="s">
        <v>170</v>
      </c>
      <c r="E558" s="247" t="s">
        <v>1</v>
      </c>
      <c r="F558" s="248" t="s">
        <v>665</v>
      </c>
      <c r="G558" s="246"/>
      <c r="H558" s="249">
        <v>6.407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170</v>
      </c>
      <c r="AU558" s="255" t="s">
        <v>87</v>
      </c>
      <c r="AV558" s="14" t="s">
        <v>87</v>
      </c>
      <c r="AW558" s="14" t="s">
        <v>33</v>
      </c>
      <c r="AX558" s="14" t="s">
        <v>78</v>
      </c>
      <c r="AY558" s="255" t="s">
        <v>162</v>
      </c>
    </row>
    <row r="559" s="14" customFormat="1">
      <c r="A559" s="14"/>
      <c r="B559" s="245"/>
      <c r="C559" s="246"/>
      <c r="D559" s="236" t="s">
        <v>170</v>
      </c>
      <c r="E559" s="247" t="s">
        <v>1</v>
      </c>
      <c r="F559" s="248" t="s">
        <v>666</v>
      </c>
      <c r="G559" s="246"/>
      <c r="H559" s="249">
        <v>0.439</v>
      </c>
      <c r="I559" s="250"/>
      <c r="J559" s="246"/>
      <c r="K559" s="246"/>
      <c r="L559" s="251"/>
      <c r="M559" s="252"/>
      <c r="N559" s="253"/>
      <c r="O559" s="253"/>
      <c r="P559" s="253"/>
      <c r="Q559" s="253"/>
      <c r="R559" s="253"/>
      <c r="S559" s="253"/>
      <c r="T559" s="25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5" t="s">
        <v>170</v>
      </c>
      <c r="AU559" s="255" t="s">
        <v>87</v>
      </c>
      <c r="AV559" s="14" t="s">
        <v>87</v>
      </c>
      <c r="AW559" s="14" t="s">
        <v>33</v>
      </c>
      <c r="AX559" s="14" t="s">
        <v>78</v>
      </c>
      <c r="AY559" s="255" t="s">
        <v>162</v>
      </c>
    </row>
    <row r="560" s="15" customFormat="1">
      <c r="A560" s="15"/>
      <c r="B560" s="256"/>
      <c r="C560" s="257"/>
      <c r="D560" s="236" t="s">
        <v>170</v>
      </c>
      <c r="E560" s="258" t="s">
        <v>1</v>
      </c>
      <c r="F560" s="259" t="s">
        <v>180</v>
      </c>
      <c r="G560" s="257"/>
      <c r="H560" s="260">
        <v>20.821000000000002</v>
      </c>
      <c r="I560" s="261"/>
      <c r="J560" s="257"/>
      <c r="K560" s="257"/>
      <c r="L560" s="262"/>
      <c r="M560" s="263"/>
      <c r="N560" s="264"/>
      <c r="O560" s="264"/>
      <c r="P560" s="264"/>
      <c r="Q560" s="264"/>
      <c r="R560" s="264"/>
      <c r="S560" s="264"/>
      <c r="T560" s="26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6" t="s">
        <v>170</v>
      </c>
      <c r="AU560" s="266" t="s">
        <v>87</v>
      </c>
      <c r="AV560" s="15" t="s">
        <v>168</v>
      </c>
      <c r="AW560" s="15" t="s">
        <v>33</v>
      </c>
      <c r="AX560" s="15" t="s">
        <v>34</v>
      </c>
      <c r="AY560" s="266" t="s">
        <v>162</v>
      </c>
    </row>
    <row r="561" s="2" customFormat="1" ht="24.15" customHeight="1">
      <c r="A561" s="39"/>
      <c r="B561" s="40"/>
      <c r="C561" s="220" t="s">
        <v>667</v>
      </c>
      <c r="D561" s="220" t="s">
        <v>164</v>
      </c>
      <c r="E561" s="221" t="s">
        <v>668</v>
      </c>
      <c r="F561" s="222" t="s">
        <v>669</v>
      </c>
      <c r="G561" s="223" t="s">
        <v>167</v>
      </c>
      <c r="H561" s="224">
        <v>6.4800000000000004</v>
      </c>
      <c r="I561" s="225"/>
      <c r="J561" s="226">
        <f>ROUND(I561*H561,1)</f>
        <v>0</v>
      </c>
      <c r="K561" s="227"/>
      <c r="L561" s="45"/>
      <c r="M561" s="228" t="s">
        <v>1</v>
      </c>
      <c r="N561" s="229" t="s">
        <v>43</v>
      </c>
      <c r="O561" s="92"/>
      <c r="P561" s="230">
        <f>O561*H561</f>
        <v>0</v>
      </c>
      <c r="Q561" s="230">
        <v>0</v>
      </c>
      <c r="R561" s="230">
        <f>Q561*H561</f>
        <v>0</v>
      </c>
      <c r="S561" s="230">
        <v>0.048000000000000001</v>
      </c>
      <c r="T561" s="231">
        <f>S561*H561</f>
        <v>0.31104000000000004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2" t="s">
        <v>168</v>
      </c>
      <c r="AT561" s="232" t="s">
        <v>164</v>
      </c>
      <c r="AU561" s="232" t="s">
        <v>87</v>
      </c>
      <c r="AY561" s="18" t="s">
        <v>162</v>
      </c>
      <c r="BE561" s="233">
        <f>IF(N561="základní",J561,0)</f>
        <v>0</v>
      </c>
      <c r="BF561" s="233">
        <f>IF(N561="snížená",J561,0)</f>
        <v>0</v>
      </c>
      <c r="BG561" s="233">
        <f>IF(N561="zákl. přenesená",J561,0)</f>
        <v>0</v>
      </c>
      <c r="BH561" s="233">
        <f>IF(N561="sníž. přenesená",J561,0)</f>
        <v>0</v>
      </c>
      <c r="BI561" s="233">
        <f>IF(N561="nulová",J561,0)</f>
        <v>0</v>
      </c>
      <c r="BJ561" s="18" t="s">
        <v>34</v>
      </c>
      <c r="BK561" s="233">
        <f>ROUND(I561*H561,1)</f>
        <v>0</v>
      </c>
      <c r="BL561" s="18" t="s">
        <v>168</v>
      </c>
      <c r="BM561" s="232" t="s">
        <v>670</v>
      </c>
    </row>
    <row r="562" s="14" customFormat="1">
      <c r="A562" s="14"/>
      <c r="B562" s="245"/>
      <c r="C562" s="246"/>
      <c r="D562" s="236" t="s">
        <v>170</v>
      </c>
      <c r="E562" s="247" t="s">
        <v>1</v>
      </c>
      <c r="F562" s="248" t="s">
        <v>671</v>
      </c>
      <c r="G562" s="246"/>
      <c r="H562" s="249">
        <v>1.6200000000000001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170</v>
      </c>
      <c r="AU562" s="255" t="s">
        <v>87</v>
      </c>
      <c r="AV562" s="14" t="s">
        <v>87</v>
      </c>
      <c r="AW562" s="14" t="s">
        <v>33</v>
      </c>
      <c r="AX562" s="14" t="s">
        <v>78</v>
      </c>
      <c r="AY562" s="255" t="s">
        <v>162</v>
      </c>
    </row>
    <row r="563" s="14" customFormat="1">
      <c r="A563" s="14"/>
      <c r="B563" s="245"/>
      <c r="C563" s="246"/>
      <c r="D563" s="236" t="s">
        <v>170</v>
      </c>
      <c r="E563" s="247" t="s">
        <v>1</v>
      </c>
      <c r="F563" s="248" t="s">
        <v>672</v>
      </c>
      <c r="G563" s="246"/>
      <c r="H563" s="249">
        <v>4.8600000000000003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5" t="s">
        <v>170</v>
      </c>
      <c r="AU563" s="255" t="s">
        <v>87</v>
      </c>
      <c r="AV563" s="14" t="s">
        <v>87</v>
      </c>
      <c r="AW563" s="14" t="s">
        <v>33</v>
      </c>
      <c r="AX563" s="14" t="s">
        <v>78</v>
      </c>
      <c r="AY563" s="255" t="s">
        <v>162</v>
      </c>
    </row>
    <row r="564" s="15" customFormat="1">
      <c r="A564" s="15"/>
      <c r="B564" s="256"/>
      <c r="C564" s="257"/>
      <c r="D564" s="236" t="s">
        <v>170</v>
      </c>
      <c r="E564" s="258" t="s">
        <v>1</v>
      </c>
      <c r="F564" s="259" t="s">
        <v>180</v>
      </c>
      <c r="G564" s="257"/>
      <c r="H564" s="260">
        <v>6.4800000000000004</v>
      </c>
      <c r="I564" s="261"/>
      <c r="J564" s="257"/>
      <c r="K564" s="257"/>
      <c r="L564" s="262"/>
      <c r="M564" s="263"/>
      <c r="N564" s="264"/>
      <c r="O564" s="264"/>
      <c r="P564" s="264"/>
      <c r="Q564" s="264"/>
      <c r="R564" s="264"/>
      <c r="S564" s="264"/>
      <c r="T564" s="26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6" t="s">
        <v>170</v>
      </c>
      <c r="AU564" s="266" t="s">
        <v>87</v>
      </c>
      <c r="AV564" s="15" t="s">
        <v>168</v>
      </c>
      <c r="AW564" s="15" t="s">
        <v>33</v>
      </c>
      <c r="AX564" s="15" t="s">
        <v>34</v>
      </c>
      <c r="AY564" s="266" t="s">
        <v>162</v>
      </c>
    </row>
    <row r="565" s="2" customFormat="1" ht="24.15" customHeight="1">
      <c r="A565" s="39"/>
      <c r="B565" s="40"/>
      <c r="C565" s="220" t="s">
        <v>673</v>
      </c>
      <c r="D565" s="220" t="s">
        <v>164</v>
      </c>
      <c r="E565" s="221" t="s">
        <v>674</v>
      </c>
      <c r="F565" s="222" t="s">
        <v>675</v>
      </c>
      <c r="G565" s="223" t="s">
        <v>167</v>
      </c>
      <c r="H565" s="224">
        <v>166.16999999999999</v>
      </c>
      <c r="I565" s="225"/>
      <c r="J565" s="226">
        <f>ROUND(I565*H565,1)</f>
        <v>0</v>
      </c>
      <c r="K565" s="227"/>
      <c r="L565" s="45"/>
      <c r="M565" s="228" t="s">
        <v>1</v>
      </c>
      <c r="N565" s="229" t="s">
        <v>43</v>
      </c>
      <c r="O565" s="92"/>
      <c r="P565" s="230">
        <f>O565*H565</f>
        <v>0</v>
      </c>
      <c r="Q565" s="230">
        <v>0</v>
      </c>
      <c r="R565" s="230">
        <f>Q565*H565</f>
        <v>0</v>
      </c>
      <c r="S565" s="230">
        <v>0.034000000000000002</v>
      </c>
      <c r="T565" s="231">
        <f>S565*H565</f>
        <v>5.6497799999999998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2" t="s">
        <v>168</v>
      </c>
      <c r="AT565" s="232" t="s">
        <v>164</v>
      </c>
      <c r="AU565" s="232" t="s">
        <v>87</v>
      </c>
      <c r="AY565" s="18" t="s">
        <v>162</v>
      </c>
      <c r="BE565" s="233">
        <f>IF(N565="základní",J565,0)</f>
        <v>0</v>
      </c>
      <c r="BF565" s="233">
        <f>IF(N565="snížená",J565,0)</f>
        <v>0</v>
      </c>
      <c r="BG565" s="233">
        <f>IF(N565="zákl. přenesená",J565,0)</f>
        <v>0</v>
      </c>
      <c r="BH565" s="233">
        <f>IF(N565="sníž. přenesená",J565,0)</f>
        <v>0</v>
      </c>
      <c r="BI565" s="233">
        <f>IF(N565="nulová",J565,0)</f>
        <v>0</v>
      </c>
      <c r="BJ565" s="18" t="s">
        <v>34</v>
      </c>
      <c r="BK565" s="233">
        <f>ROUND(I565*H565,1)</f>
        <v>0</v>
      </c>
      <c r="BL565" s="18" t="s">
        <v>168</v>
      </c>
      <c r="BM565" s="232" t="s">
        <v>676</v>
      </c>
    </row>
    <row r="566" s="14" customFormat="1">
      <c r="A566" s="14"/>
      <c r="B566" s="245"/>
      <c r="C566" s="246"/>
      <c r="D566" s="236" t="s">
        <v>170</v>
      </c>
      <c r="E566" s="247" t="s">
        <v>1</v>
      </c>
      <c r="F566" s="248" t="s">
        <v>677</v>
      </c>
      <c r="G566" s="246"/>
      <c r="H566" s="249">
        <v>155.29499999999999</v>
      </c>
      <c r="I566" s="250"/>
      <c r="J566" s="246"/>
      <c r="K566" s="246"/>
      <c r="L566" s="251"/>
      <c r="M566" s="252"/>
      <c r="N566" s="253"/>
      <c r="O566" s="253"/>
      <c r="P566" s="253"/>
      <c r="Q566" s="253"/>
      <c r="R566" s="253"/>
      <c r="S566" s="253"/>
      <c r="T566" s="25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5" t="s">
        <v>170</v>
      </c>
      <c r="AU566" s="255" t="s">
        <v>87</v>
      </c>
      <c r="AV566" s="14" t="s">
        <v>87</v>
      </c>
      <c r="AW566" s="14" t="s">
        <v>33</v>
      </c>
      <c r="AX566" s="14" t="s">
        <v>78</v>
      </c>
      <c r="AY566" s="255" t="s">
        <v>162</v>
      </c>
    </row>
    <row r="567" s="14" customFormat="1">
      <c r="A567" s="14"/>
      <c r="B567" s="245"/>
      <c r="C567" s="246"/>
      <c r="D567" s="236" t="s">
        <v>170</v>
      </c>
      <c r="E567" s="247" t="s">
        <v>1</v>
      </c>
      <c r="F567" s="248" t="s">
        <v>678</v>
      </c>
      <c r="G567" s="246"/>
      <c r="H567" s="249">
        <v>10.875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170</v>
      </c>
      <c r="AU567" s="255" t="s">
        <v>87</v>
      </c>
      <c r="AV567" s="14" t="s">
        <v>87</v>
      </c>
      <c r="AW567" s="14" t="s">
        <v>33</v>
      </c>
      <c r="AX567" s="14" t="s">
        <v>78</v>
      </c>
      <c r="AY567" s="255" t="s">
        <v>162</v>
      </c>
    </row>
    <row r="568" s="15" customFormat="1">
      <c r="A568" s="15"/>
      <c r="B568" s="256"/>
      <c r="C568" s="257"/>
      <c r="D568" s="236" t="s">
        <v>170</v>
      </c>
      <c r="E568" s="258" t="s">
        <v>1</v>
      </c>
      <c r="F568" s="259" t="s">
        <v>180</v>
      </c>
      <c r="G568" s="257"/>
      <c r="H568" s="260">
        <v>166.16999999999999</v>
      </c>
      <c r="I568" s="261"/>
      <c r="J568" s="257"/>
      <c r="K568" s="257"/>
      <c r="L568" s="262"/>
      <c r="M568" s="263"/>
      <c r="N568" s="264"/>
      <c r="O568" s="264"/>
      <c r="P568" s="264"/>
      <c r="Q568" s="264"/>
      <c r="R568" s="264"/>
      <c r="S568" s="264"/>
      <c r="T568" s="26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6" t="s">
        <v>170</v>
      </c>
      <c r="AU568" s="266" t="s">
        <v>87</v>
      </c>
      <c r="AV568" s="15" t="s">
        <v>168</v>
      </c>
      <c r="AW568" s="15" t="s">
        <v>33</v>
      </c>
      <c r="AX568" s="15" t="s">
        <v>34</v>
      </c>
      <c r="AY568" s="266" t="s">
        <v>162</v>
      </c>
    </row>
    <row r="569" s="2" customFormat="1" ht="21.75" customHeight="1">
      <c r="A569" s="39"/>
      <c r="B569" s="40"/>
      <c r="C569" s="220" t="s">
        <v>679</v>
      </c>
      <c r="D569" s="220" t="s">
        <v>164</v>
      </c>
      <c r="E569" s="221" t="s">
        <v>680</v>
      </c>
      <c r="F569" s="222" t="s">
        <v>681</v>
      </c>
      <c r="G569" s="223" t="s">
        <v>167</v>
      </c>
      <c r="H569" s="224">
        <v>3.6360000000000001</v>
      </c>
      <c r="I569" s="225"/>
      <c r="J569" s="226">
        <f>ROUND(I569*H569,1)</f>
        <v>0</v>
      </c>
      <c r="K569" s="227"/>
      <c r="L569" s="45"/>
      <c r="M569" s="228" t="s">
        <v>1</v>
      </c>
      <c r="N569" s="229" t="s">
        <v>43</v>
      </c>
      <c r="O569" s="92"/>
      <c r="P569" s="230">
        <f>O569*H569</f>
        <v>0</v>
      </c>
      <c r="Q569" s="230">
        <v>0</v>
      </c>
      <c r="R569" s="230">
        <f>Q569*H569</f>
        <v>0</v>
      </c>
      <c r="S569" s="230">
        <v>0.087999999999999995</v>
      </c>
      <c r="T569" s="231">
        <f>S569*H569</f>
        <v>0.31996799999999997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2" t="s">
        <v>168</v>
      </c>
      <c r="AT569" s="232" t="s">
        <v>164</v>
      </c>
      <c r="AU569" s="232" t="s">
        <v>87</v>
      </c>
      <c r="AY569" s="18" t="s">
        <v>162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18" t="s">
        <v>34</v>
      </c>
      <c r="BK569" s="233">
        <f>ROUND(I569*H569,1)</f>
        <v>0</v>
      </c>
      <c r="BL569" s="18" t="s">
        <v>168</v>
      </c>
      <c r="BM569" s="232" t="s">
        <v>682</v>
      </c>
    </row>
    <row r="570" s="14" customFormat="1">
      <c r="A570" s="14"/>
      <c r="B570" s="245"/>
      <c r="C570" s="246"/>
      <c r="D570" s="236" t="s">
        <v>170</v>
      </c>
      <c r="E570" s="247" t="s">
        <v>1</v>
      </c>
      <c r="F570" s="248" t="s">
        <v>683</v>
      </c>
      <c r="G570" s="246"/>
      <c r="H570" s="249">
        <v>3.6360000000000001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5" t="s">
        <v>170</v>
      </c>
      <c r="AU570" s="255" t="s">
        <v>87</v>
      </c>
      <c r="AV570" s="14" t="s">
        <v>87</v>
      </c>
      <c r="AW570" s="14" t="s">
        <v>33</v>
      </c>
      <c r="AX570" s="14" t="s">
        <v>34</v>
      </c>
      <c r="AY570" s="255" t="s">
        <v>162</v>
      </c>
    </row>
    <row r="571" s="2" customFormat="1" ht="24.15" customHeight="1">
      <c r="A571" s="39"/>
      <c r="B571" s="40"/>
      <c r="C571" s="220" t="s">
        <v>684</v>
      </c>
      <c r="D571" s="220" t="s">
        <v>164</v>
      </c>
      <c r="E571" s="221" t="s">
        <v>685</v>
      </c>
      <c r="F571" s="222" t="s">
        <v>686</v>
      </c>
      <c r="G571" s="223" t="s">
        <v>589</v>
      </c>
      <c r="H571" s="224">
        <v>12</v>
      </c>
      <c r="I571" s="225"/>
      <c r="J571" s="226">
        <f>ROUND(I571*H571,1)</f>
        <v>0</v>
      </c>
      <c r="K571" s="227"/>
      <c r="L571" s="45"/>
      <c r="M571" s="228" t="s">
        <v>1</v>
      </c>
      <c r="N571" s="229" t="s">
        <v>43</v>
      </c>
      <c r="O571" s="92"/>
      <c r="P571" s="230">
        <f>O571*H571</f>
        <v>0</v>
      </c>
      <c r="Q571" s="230">
        <v>0</v>
      </c>
      <c r="R571" s="230">
        <f>Q571*H571</f>
        <v>0</v>
      </c>
      <c r="S571" s="230">
        <v>0.20699999999999999</v>
      </c>
      <c r="T571" s="231">
        <f>S571*H571</f>
        <v>2.484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2" t="s">
        <v>168</v>
      </c>
      <c r="AT571" s="232" t="s">
        <v>164</v>
      </c>
      <c r="AU571" s="232" t="s">
        <v>87</v>
      </c>
      <c r="AY571" s="18" t="s">
        <v>162</v>
      </c>
      <c r="BE571" s="233">
        <f>IF(N571="základní",J571,0)</f>
        <v>0</v>
      </c>
      <c r="BF571" s="233">
        <f>IF(N571="snížená",J571,0)</f>
        <v>0</v>
      </c>
      <c r="BG571" s="233">
        <f>IF(N571="zákl. přenesená",J571,0)</f>
        <v>0</v>
      </c>
      <c r="BH571" s="233">
        <f>IF(N571="sníž. přenesená",J571,0)</f>
        <v>0</v>
      </c>
      <c r="BI571" s="233">
        <f>IF(N571="nulová",J571,0)</f>
        <v>0</v>
      </c>
      <c r="BJ571" s="18" t="s">
        <v>34</v>
      </c>
      <c r="BK571" s="233">
        <f>ROUND(I571*H571,1)</f>
        <v>0</v>
      </c>
      <c r="BL571" s="18" t="s">
        <v>168</v>
      </c>
      <c r="BM571" s="232" t="s">
        <v>687</v>
      </c>
    </row>
    <row r="572" s="13" customFormat="1">
      <c r="A572" s="13"/>
      <c r="B572" s="234"/>
      <c r="C572" s="235"/>
      <c r="D572" s="236" t="s">
        <v>170</v>
      </c>
      <c r="E572" s="237" t="s">
        <v>1</v>
      </c>
      <c r="F572" s="238" t="s">
        <v>688</v>
      </c>
      <c r="G572" s="235"/>
      <c r="H572" s="237" t="s">
        <v>1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170</v>
      </c>
      <c r="AU572" s="244" t="s">
        <v>87</v>
      </c>
      <c r="AV572" s="13" t="s">
        <v>34</v>
      </c>
      <c r="AW572" s="13" t="s">
        <v>33</v>
      </c>
      <c r="AX572" s="13" t="s">
        <v>78</v>
      </c>
      <c r="AY572" s="244" t="s">
        <v>162</v>
      </c>
    </row>
    <row r="573" s="14" customFormat="1">
      <c r="A573" s="14"/>
      <c r="B573" s="245"/>
      <c r="C573" s="246"/>
      <c r="D573" s="236" t="s">
        <v>170</v>
      </c>
      <c r="E573" s="247" t="s">
        <v>1</v>
      </c>
      <c r="F573" s="248" t="s">
        <v>595</v>
      </c>
      <c r="G573" s="246"/>
      <c r="H573" s="249">
        <v>12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170</v>
      </c>
      <c r="AU573" s="255" t="s">
        <v>87</v>
      </c>
      <c r="AV573" s="14" t="s">
        <v>87</v>
      </c>
      <c r="AW573" s="14" t="s">
        <v>33</v>
      </c>
      <c r="AX573" s="14" t="s">
        <v>34</v>
      </c>
      <c r="AY573" s="255" t="s">
        <v>162</v>
      </c>
    </row>
    <row r="574" s="2" customFormat="1" ht="24.15" customHeight="1">
      <c r="A574" s="39"/>
      <c r="B574" s="40"/>
      <c r="C574" s="220" t="s">
        <v>689</v>
      </c>
      <c r="D574" s="220" t="s">
        <v>164</v>
      </c>
      <c r="E574" s="221" t="s">
        <v>690</v>
      </c>
      <c r="F574" s="222" t="s">
        <v>691</v>
      </c>
      <c r="G574" s="223" t="s">
        <v>589</v>
      </c>
      <c r="H574" s="224">
        <v>21</v>
      </c>
      <c r="I574" s="225"/>
      <c r="J574" s="226">
        <f>ROUND(I574*H574,1)</f>
        <v>0</v>
      </c>
      <c r="K574" s="227"/>
      <c r="L574" s="45"/>
      <c r="M574" s="228" t="s">
        <v>1</v>
      </c>
      <c r="N574" s="229" t="s">
        <v>43</v>
      </c>
      <c r="O574" s="92"/>
      <c r="P574" s="230">
        <f>O574*H574</f>
        <v>0</v>
      </c>
      <c r="Q574" s="230">
        <v>0</v>
      </c>
      <c r="R574" s="230">
        <f>Q574*H574</f>
        <v>0</v>
      </c>
      <c r="S574" s="230">
        <v>0.031</v>
      </c>
      <c r="T574" s="231">
        <f>S574*H574</f>
        <v>0.65100000000000002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2" t="s">
        <v>168</v>
      </c>
      <c r="AT574" s="232" t="s">
        <v>164</v>
      </c>
      <c r="AU574" s="232" t="s">
        <v>87</v>
      </c>
      <c r="AY574" s="18" t="s">
        <v>162</v>
      </c>
      <c r="BE574" s="233">
        <f>IF(N574="základní",J574,0)</f>
        <v>0</v>
      </c>
      <c r="BF574" s="233">
        <f>IF(N574="snížená",J574,0)</f>
        <v>0</v>
      </c>
      <c r="BG574" s="233">
        <f>IF(N574="zákl. přenesená",J574,0)</f>
        <v>0</v>
      </c>
      <c r="BH574" s="233">
        <f>IF(N574="sníž. přenesená",J574,0)</f>
        <v>0</v>
      </c>
      <c r="BI574" s="233">
        <f>IF(N574="nulová",J574,0)</f>
        <v>0</v>
      </c>
      <c r="BJ574" s="18" t="s">
        <v>34</v>
      </c>
      <c r="BK574" s="233">
        <f>ROUND(I574*H574,1)</f>
        <v>0</v>
      </c>
      <c r="BL574" s="18" t="s">
        <v>168</v>
      </c>
      <c r="BM574" s="232" t="s">
        <v>692</v>
      </c>
    </row>
    <row r="575" s="13" customFormat="1">
      <c r="A575" s="13"/>
      <c r="B575" s="234"/>
      <c r="C575" s="235"/>
      <c r="D575" s="236" t="s">
        <v>170</v>
      </c>
      <c r="E575" s="237" t="s">
        <v>1</v>
      </c>
      <c r="F575" s="238" t="s">
        <v>693</v>
      </c>
      <c r="G575" s="235"/>
      <c r="H575" s="237" t="s">
        <v>1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170</v>
      </c>
      <c r="AU575" s="244" t="s">
        <v>87</v>
      </c>
      <c r="AV575" s="13" t="s">
        <v>34</v>
      </c>
      <c r="AW575" s="13" t="s">
        <v>33</v>
      </c>
      <c r="AX575" s="13" t="s">
        <v>78</v>
      </c>
      <c r="AY575" s="244" t="s">
        <v>162</v>
      </c>
    </row>
    <row r="576" s="13" customFormat="1">
      <c r="A576" s="13"/>
      <c r="B576" s="234"/>
      <c r="C576" s="235"/>
      <c r="D576" s="236" t="s">
        <v>170</v>
      </c>
      <c r="E576" s="237" t="s">
        <v>1</v>
      </c>
      <c r="F576" s="238" t="s">
        <v>296</v>
      </c>
      <c r="G576" s="235"/>
      <c r="H576" s="237" t="s">
        <v>1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170</v>
      </c>
      <c r="AU576" s="244" t="s">
        <v>87</v>
      </c>
      <c r="AV576" s="13" t="s">
        <v>34</v>
      </c>
      <c r="AW576" s="13" t="s">
        <v>33</v>
      </c>
      <c r="AX576" s="13" t="s">
        <v>78</v>
      </c>
      <c r="AY576" s="244" t="s">
        <v>162</v>
      </c>
    </row>
    <row r="577" s="14" customFormat="1">
      <c r="A577" s="14"/>
      <c r="B577" s="245"/>
      <c r="C577" s="246"/>
      <c r="D577" s="236" t="s">
        <v>170</v>
      </c>
      <c r="E577" s="247" t="s">
        <v>1</v>
      </c>
      <c r="F577" s="248" t="s">
        <v>201</v>
      </c>
      <c r="G577" s="246"/>
      <c r="H577" s="249">
        <v>6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170</v>
      </c>
      <c r="AU577" s="255" t="s">
        <v>87</v>
      </c>
      <c r="AV577" s="14" t="s">
        <v>87</v>
      </c>
      <c r="AW577" s="14" t="s">
        <v>33</v>
      </c>
      <c r="AX577" s="14" t="s">
        <v>78</v>
      </c>
      <c r="AY577" s="255" t="s">
        <v>162</v>
      </c>
    </row>
    <row r="578" s="13" customFormat="1">
      <c r="A578" s="13"/>
      <c r="B578" s="234"/>
      <c r="C578" s="235"/>
      <c r="D578" s="236" t="s">
        <v>170</v>
      </c>
      <c r="E578" s="237" t="s">
        <v>1</v>
      </c>
      <c r="F578" s="238" t="s">
        <v>298</v>
      </c>
      <c r="G578" s="235"/>
      <c r="H578" s="237" t="s">
        <v>1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4" t="s">
        <v>170</v>
      </c>
      <c r="AU578" s="244" t="s">
        <v>87</v>
      </c>
      <c r="AV578" s="13" t="s">
        <v>34</v>
      </c>
      <c r="AW578" s="13" t="s">
        <v>33</v>
      </c>
      <c r="AX578" s="13" t="s">
        <v>78</v>
      </c>
      <c r="AY578" s="244" t="s">
        <v>162</v>
      </c>
    </row>
    <row r="579" s="14" customFormat="1">
      <c r="A579" s="14"/>
      <c r="B579" s="245"/>
      <c r="C579" s="246"/>
      <c r="D579" s="236" t="s">
        <v>170</v>
      </c>
      <c r="E579" s="247" t="s">
        <v>1</v>
      </c>
      <c r="F579" s="248" t="s">
        <v>201</v>
      </c>
      <c r="G579" s="246"/>
      <c r="H579" s="249">
        <v>6</v>
      </c>
      <c r="I579" s="250"/>
      <c r="J579" s="246"/>
      <c r="K579" s="246"/>
      <c r="L579" s="251"/>
      <c r="M579" s="252"/>
      <c r="N579" s="253"/>
      <c r="O579" s="253"/>
      <c r="P579" s="253"/>
      <c r="Q579" s="253"/>
      <c r="R579" s="253"/>
      <c r="S579" s="253"/>
      <c r="T579" s="25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5" t="s">
        <v>170</v>
      </c>
      <c r="AU579" s="255" t="s">
        <v>87</v>
      </c>
      <c r="AV579" s="14" t="s">
        <v>87</v>
      </c>
      <c r="AW579" s="14" t="s">
        <v>33</v>
      </c>
      <c r="AX579" s="14" t="s">
        <v>78</v>
      </c>
      <c r="AY579" s="255" t="s">
        <v>162</v>
      </c>
    </row>
    <row r="580" s="13" customFormat="1">
      <c r="A580" s="13"/>
      <c r="B580" s="234"/>
      <c r="C580" s="235"/>
      <c r="D580" s="236" t="s">
        <v>170</v>
      </c>
      <c r="E580" s="237" t="s">
        <v>1</v>
      </c>
      <c r="F580" s="238" t="s">
        <v>694</v>
      </c>
      <c r="G580" s="235"/>
      <c r="H580" s="237" t="s">
        <v>1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4" t="s">
        <v>170</v>
      </c>
      <c r="AU580" s="244" t="s">
        <v>87</v>
      </c>
      <c r="AV580" s="13" t="s">
        <v>34</v>
      </c>
      <c r="AW580" s="13" t="s">
        <v>33</v>
      </c>
      <c r="AX580" s="13" t="s">
        <v>78</v>
      </c>
      <c r="AY580" s="244" t="s">
        <v>162</v>
      </c>
    </row>
    <row r="581" s="14" customFormat="1">
      <c r="A581" s="14"/>
      <c r="B581" s="245"/>
      <c r="C581" s="246"/>
      <c r="D581" s="236" t="s">
        <v>170</v>
      </c>
      <c r="E581" s="247" t="s">
        <v>1</v>
      </c>
      <c r="F581" s="248" t="s">
        <v>214</v>
      </c>
      <c r="G581" s="246"/>
      <c r="H581" s="249">
        <v>9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5" t="s">
        <v>170</v>
      </c>
      <c r="AU581" s="255" t="s">
        <v>87</v>
      </c>
      <c r="AV581" s="14" t="s">
        <v>87</v>
      </c>
      <c r="AW581" s="14" t="s">
        <v>33</v>
      </c>
      <c r="AX581" s="14" t="s">
        <v>78</v>
      </c>
      <c r="AY581" s="255" t="s">
        <v>162</v>
      </c>
    </row>
    <row r="582" s="15" customFormat="1">
      <c r="A582" s="15"/>
      <c r="B582" s="256"/>
      <c r="C582" s="257"/>
      <c r="D582" s="236" t="s">
        <v>170</v>
      </c>
      <c r="E582" s="258" t="s">
        <v>1</v>
      </c>
      <c r="F582" s="259" t="s">
        <v>180</v>
      </c>
      <c r="G582" s="257"/>
      <c r="H582" s="260">
        <v>21</v>
      </c>
      <c r="I582" s="261"/>
      <c r="J582" s="257"/>
      <c r="K582" s="257"/>
      <c r="L582" s="262"/>
      <c r="M582" s="263"/>
      <c r="N582" s="264"/>
      <c r="O582" s="264"/>
      <c r="P582" s="264"/>
      <c r="Q582" s="264"/>
      <c r="R582" s="264"/>
      <c r="S582" s="264"/>
      <c r="T582" s="26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6" t="s">
        <v>170</v>
      </c>
      <c r="AU582" s="266" t="s">
        <v>87</v>
      </c>
      <c r="AV582" s="15" t="s">
        <v>168</v>
      </c>
      <c r="AW582" s="15" t="s">
        <v>33</v>
      </c>
      <c r="AX582" s="15" t="s">
        <v>34</v>
      </c>
      <c r="AY582" s="266" t="s">
        <v>162</v>
      </c>
    </row>
    <row r="583" s="2" customFormat="1" ht="33" customHeight="1">
      <c r="A583" s="39"/>
      <c r="B583" s="40"/>
      <c r="C583" s="220" t="s">
        <v>695</v>
      </c>
      <c r="D583" s="220" t="s">
        <v>164</v>
      </c>
      <c r="E583" s="221" t="s">
        <v>696</v>
      </c>
      <c r="F583" s="222" t="s">
        <v>697</v>
      </c>
      <c r="G583" s="223" t="s">
        <v>167</v>
      </c>
      <c r="H583" s="224">
        <v>111.729</v>
      </c>
      <c r="I583" s="225"/>
      <c r="J583" s="226">
        <f>ROUND(I583*H583,1)</f>
        <v>0</v>
      </c>
      <c r="K583" s="227"/>
      <c r="L583" s="45"/>
      <c r="M583" s="228" t="s">
        <v>1</v>
      </c>
      <c r="N583" s="229" t="s">
        <v>43</v>
      </c>
      <c r="O583" s="92"/>
      <c r="P583" s="230">
        <f>O583*H583</f>
        <v>0</v>
      </c>
      <c r="Q583" s="230">
        <v>0</v>
      </c>
      <c r="R583" s="230">
        <f>Q583*H583</f>
        <v>0</v>
      </c>
      <c r="S583" s="230">
        <v>0</v>
      </c>
      <c r="T583" s="231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2" t="s">
        <v>168</v>
      </c>
      <c r="AT583" s="232" t="s">
        <v>164</v>
      </c>
      <c r="AU583" s="232" t="s">
        <v>87</v>
      </c>
      <c r="AY583" s="18" t="s">
        <v>162</v>
      </c>
      <c r="BE583" s="233">
        <f>IF(N583="základní",J583,0)</f>
        <v>0</v>
      </c>
      <c r="BF583" s="233">
        <f>IF(N583="snížená",J583,0)</f>
        <v>0</v>
      </c>
      <c r="BG583" s="233">
        <f>IF(N583="zákl. přenesená",J583,0)</f>
        <v>0</v>
      </c>
      <c r="BH583" s="233">
        <f>IF(N583="sníž. přenesená",J583,0)</f>
        <v>0</v>
      </c>
      <c r="BI583" s="233">
        <f>IF(N583="nulová",J583,0)</f>
        <v>0</v>
      </c>
      <c r="BJ583" s="18" t="s">
        <v>34</v>
      </c>
      <c r="BK583" s="233">
        <f>ROUND(I583*H583,1)</f>
        <v>0</v>
      </c>
      <c r="BL583" s="18" t="s">
        <v>168</v>
      </c>
      <c r="BM583" s="232" t="s">
        <v>698</v>
      </c>
    </row>
    <row r="584" s="2" customFormat="1" ht="24.15" customHeight="1">
      <c r="A584" s="39"/>
      <c r="B584" s="40"/>
      <c r="C584" s="220" t="s">
        <v>699</v>
      </c>
      <c r="D584" s="220" t="s">
        <v>164</v>
      </c>
      <c r="E584" s="221" t="s">
        <v>700</v>
      </c>
      <c r="F584" s="222" t="s">
        <v>701</v>
      </c>
      <c r="G584" s="223" t="s">
        <v>167</v>
      </c>
      <c r="H584" s="224">
        <v>59.982999999999997</v>
      </c>
      <c r="I584" s="225"/>
      <c r="J584" s="226">
        <f>ROUND(I584*H584,1)</f>
        <v>0</v>
      </c>
      <c r="K584" s="227"/>
      <c r="L584" s="45"/>
      <c r="M584" s="228" t="s">
        <v>1</v>
      </c>
      <c r="N584" s="229" t="s">
        <v>43</v>
      </c>
      <c r="O584" s="92"/>
      <c r="P584" s="230">
        <f>O584*H584</f>
        <v>0</v>
      </c>
      <c r="Q584" s="230">
        <v>0</v>
      </c>
      <c r="R584" s="230">
        <f>Q584*H584</f>
        <v>0</v>
      </c>
      <c r="S584" s="230">
        <v>0</v>
      </c>
      <c r="T584" s="231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2" t="s">
        <v>168</v>
      </c>
      <c r="AT584" s="232" t="s">
        <v>164</v>
      </c>
      <c r="AU584" s="232" t="s">
        <v>87</v>
      </c>
      <c r="AY584" s="18" t="s">
        <v>162</v>
      </c>
      <c r="BE584" s="233">
        <f>IF(N584="základní",J584,0)</f>
        <v>0</v>
      </c>
      <c r="BF584" s="233">
        <f>IF(N584="snížená",J584,0)</f>
        <v>0</v>
      </c>
      <c r="BG584" s="233">
        <f>IF(N584="zákl. přenesená",J584,0)</f>
        <v>0</v>
      </c>
      <c r="BH584" s="233">
        <f>IF(N584="sníž. přenesená",J584,0)</f>
        <v>0</v>
      </c>
      <c r="BI584" s="233">
        <f>IF(N584="nulová",J584,0)</f>
        <v>0</v>
      </c>
      <c r="BJ584" s="18" t="s">
        <v>34</v>
      </c>
      <c r="BK584" s="233">
        <f>ROUND(I584*H584,1)</f>
        <v>0</v>
      </c>
      <c r="BL584" s="18" t="s">
        <v>168</v>
      </c>
      <c r="BM584" s="232" t="s">
        <v>702</v>
      </c>
    </row>
    <row r="585" s="13" customFormat="1">
      <c r="A585" s="13"/>
      <c r="B585" s="234"/>
      <c r="C585" s="235"/>
      <c r="D585" s="236" t="s">
        <v>170</v>
      </c>
      <c r="E585" s="237" t="s">
        <v>1</v>
      </c>
      <c r="F585" s="238" t="s">
        <v>336</v>
      </c>
      <c r="G585" s="235"/>
      <c r="H585" s="237" t="s">
        <v>1</v>
      </c>
      <c r="I585" s="239"/>
      <c r="J585" s="235"/>
      <c r="K585" s="235"/>
      <c r="L585" s="240"/>
      <c r="M585" s="241"/>
      <c r="N585" s="242"/>
      <c r="O585" s="242"/>
      <c r="P585" s="242"/>
      <c r="Q585" s="242"/>
      <c r="R585" s="242"/>
      <c r="S585" s="242"/>
      <c r="T585" s="24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4" t="s">
        <v>170</v>
      </c>
      <c r="AU585" s="244" t="s">
        <v>87</v>
      </c>
      <c r="AV585" s="13" t="s">
        <v>34</v>
      </c>
      <c r="AW585" s="13" t="s">
        <v>33</v>
      </c>
      <c r="AX585" s="13" t="s">
        <v>78</v>
      </c>
      <c r="AY585" s="244" t="s">
        <v>162</v>
      </c>
    </row>
    <row r="586" s="14" customFormat="1">
      <c r="A586" s="14"/>
      <c r="B586" s="245"/>
      <c r="C586" s="246"/>
      <c r="D586" s="236" t="s">
        <v>170</v>
      </c>
      <c r="E586" s="247" t="s">
        <v>1</v>
      </c>
      <c r="F586" s="248" t="s">
        <v>337</v>
      </c>
      <c r="G586" s="246"/>
      <c r="H586" s="249">
        <v>10.451000000000001</v>
      </c>
      <c r="I586" s="250"/>
      <c r="J586" s="246"/>
      <c r="K586" s="246"/>
      <c r="L586" s="251"/>
      <c r="M586" s="252"/>
      <c r="N586" s="253"/>
      <c r="O586" s="253"/>
      <c r="P586" s="253"/>
      <c r="Q586" s="253"/>
      <c r="R586" s="253"/>
      <c r="S586" s="253"/>
      <c r="T586" s="25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5" t="s">
        <v>170</v>
      </c>
      <c r="AU586" s="255" t="s">
        <v>87</v>
      </c>
      <c r="AV586" s="14" t="s">
        <v>87</v>
      </c>
      <c r="AW586" s="14" t="s">
        <v>33</v>
      </c>
      <c r="AX586" s="14" t="s">
        <v>78</v>
      </c>
      <c r="AY586" s="255" t="s">
        <v>162</v>
      </c>
    </row>
    <row r="587" s="14" customFormat="1">
      <c r="A587" s="14"/>
      <c r="B587" s="245"/>
      <c r="C587" s="246"/>
      <c r="D587" s="236" t="s">
        <v>170</v>
      </c>
      <c r="E587" s="247" t="s">
        <v>1</v>
      </c>
      <c r="F587" s="248" t="s">
        <v>338</v>
      </c>
      <c r="G587" s="246"/>
      <c r="H587" s="249">
        <v>17.975999999999999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170</v>
      </c>
      <c r="AU587" s="255" t="s">
        <v>87</v>
      </c>
      <c r="AV587" s="14" t="s">
        <v>87</v>
      </c>
      <c r="AW587" s="14" t="s">
        <v>33</v>
      </c>
      <c r="AX587" s="14" t="s">
        <v>78</v>
      </c>
      <c r="AY587" s="255" t="s">
        <v>162</v>
      </c>
    </row>
    <row r="588" s="14" customFormat="1">
      <c r="A588" s="14"/>
      <c r="B588" s="245"/>
      <c r="C588" s="246"/>
      <c r="D588" s="236" t="s">
        <v>170</v>
      </c>
      <c r="E588" s="247" t="s">
        <v>1</v>
      </c>
      <c r="F588" s="248" t="s">
        <v>339</v>
      </c>
      <c r="G588" s="246"/>
      <c r="H588" s="249">
        <v>20.117999999999999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5" t="s">
        <v>170</v>
      </c>
      <c r="AU588" s="255" t="s">
        <v>87</v>
      </c>
      <c r="AV588" s="14" t="s">
        <v>87</v>
      </c>
      <c r="AW588" s="14" t="s">
        <v>33</v>
      </c>
      <c r="AX588" s="14" t="s">
        <v>78</v>
      </c>
      <c r="AY588" s="255" t="s">
        <v>162</v>
      </c>
    </row>
    <row r="589" s="14" customFormat="1">
      <c r="A589" s="14"/>
      <c r="B589" s="245"/>
      <c r="C589" s="246"/>
      <c r="D589" s="236" t="s">
        <v>170</v>
      </c>
      <c r="E589" s="247" t="s">
        <v>1</v>
      </c>
      <c r="F589" s="248" t="s">
        <v>340</v>
      </c>
      <c r="G589" s="246"/>
      <c r="H589" s="249">
        <v>2.1560000000000001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170</v>
      </c>
      <c r="AU589" s="255" t="s">
        <v>87</v>
      </c>
      <c r="AV589" s="14" t="s">
        <v>87</v>
      </c>
      <c r="AW589" s="14" t="s">
        <v>33</v>
      </c>
      <c r="AX589" s="14" t="s">
        <v>78</v>
      </c>
      <c r="AY589" s="255" t="s">
        <v>162</v>
      </c>
    </row>
    <row r="590" s="14" customFormat="1">
      <c r="A590" s="14"/>
      <c r="B590" s="245"/>
      <c r="C590" s="246"/>
      <c r="D590" s="236" t="s">
        <v>170</v>
      </c>
      <c r="E590" s="247" t="s">
        <v>1</v>
      </c>
      <c r="F590" s="248" t="s">
        <v>341</v>
      </c>
      <c r="G590" s="246"/>
      <c r="H590" s="249">
        <v>10.182</v>
      </c>
      <c r="I590" s="250"/>
      <c r="J590" s="246"/>
      <c r="K590" s="246"/>
      <c r="L590" s="251"/>
      <c r="M590" s="252"/>
      <c r="N590" s="253"/>
      <c r="O590" s="253"/>
      <c r="P590" s="253"/>
      <c r="Q590" s="253"/>
      <c r="R590" s="253"/>
      <c r="S590" s="253"/>
      <c r="T590" s="25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5" t="s">
        <v>170</v>
      </c>
      <c r="AU590" s="255" t="s">
        <v>87</v>
      </c>
      <c r="AV590" s="14" t="s">
        <v>87</v>
      </c>
      <c r="AW590" s="14" t="s">
        <v>33</v>
      </c>
      <c r="AX590" s="14" t="s">
        <v>78</v>
      </c>
      <c r="AY590" s="255" t="s">
        <v>162</v>
      </c>
    </row>
    <row r="591" s="13" customFormat="1">
      <c r="A591" s="13"/>
      <c r="B591" s="234"/>
      <c r="C591" s="235"/>
      <c r="D591" s="236" t="s">
        <v>170</v>
      </c>
      <c r="E591" s="237" t="s">
        <v>1</v>
      </c>
      <c r="F591" s="238" t="s">
        <v>342</v>
      </c>
      <c r="G591" s="235"/>
      <c r="H591" s="237" t="s">
        <v>1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170</v>
      </c>
      <c r="AU591" s="244" t="s">
        <v>87</v>
      </c>
      <c r="AV591" s="13" t="s">
        <v>34</v>
      </c>
      <c r="AW591" s="13" t="s">
        <v>33</v>
      </c>
      <c r="AX591" s="13" t="s">
        <v>78</v>
      </c>
      <c r="AY591" s="244" t="s">
        <v>162</v>
      </c>
    </row>
    <row r="592" s="14" customFormat="1">
      <c r="A592" s="14"/>
      <c r="B592" s="245"/>
      <c r="C592" s="246"/>
      <c r="D592" s="236" t="s">
        <v>170</v>
      </c>
      <c r="E592" s="247" t="s">
        <v>1</v>
      </c>
      <c r="F592" s="248" t="s">
        <v>343</v>
      </c>
      <c r="G592" s="246"/>
      <c r="H592" s="249">
        <v>-0.90000000000000002</v>
      </c>
      <c r="I592" s="250"/>
      <c r="J592" s="246"/>
      <c r="K592" s="246"/>
      <c r="L592" s="251"/>
      <c r="M592" s="252"/>
      <c r="N592" s="253"/>
      <c r="O592" s="253"/>
      <c r="P592" s="253"/>
      <c r="Q592" s="253"/>
      <c r="R592" s="253"/>
      <c r="S592" s="253"/>
      <c r="T592" s="25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5" t="s">
        <v>170</v>
      </c>
      <c r="AU592" s="255" t="s">
        <v>87</v>
      </c>
      <c r="AV592" s="14" t="s">
        <v>87</v>
      </c>
      <c r="AW592" s="14" t="s">
        <v>33</v>
      </c>
      <c r="AX592" s="14" t="s">
        <v>78</v>
      </c>
      <c r="AY592" s="255" t="s">
        <v>162</v>
      </c>
    </row>
    <row r="593" s="15" customFormat="1">
      <c r="A593" s="15"/>
      <c r="B593" s="256"/>
      <c r="C593" s="257"/>
      <c r="D593" s="236" t="s">
        <v>170</v>
      </c>
      <c r="E593" s="258" t="s">
        <v>1</v>
      </c>
      <c r="F593" s="259" t="s">
        <v>180</v>
      </c>
      <c r="G593" s="257"/>
      <c r="H593" s="260">
        <v>59.982999999999997</v>
      </c>
      <c r="I593" s="261"/>
      <c r="J593" s="257"/>
      <c r="K593" s="257"/>
      <c r="L593" s="262"/>
      <c r="M593" s="263"/>
      <c r="N593" s="264"/>
      <c r="O593" s="264"/>
      <c r="P593" s="264"/>
      <c r="Q593" s="264"/>
      <c r="R593" s="264"/>
      <c r="S593" s="264"/>
      <c r="T593" s="26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6" t="s">
        <v>170</v>
      </c>
      <c r="AU593" s="266" t="s">
        <v>87</v>
      </c>
      <c r="AV593" s="15" t="s">
        <v>168</v>
      </c>
      <c r="AW593" s="15" t="s">
        <v>33</v>
      </c>
      <c r="AX593" s="15" t="s">
        <v>34</v>
      </c>
      <c r="AY593" s="266" t="s">
        <v>162</v>
      </c>
    </row>
    <row r="594" s="12" customFormat="1" ht="22.8" customHeight="1">
      <c r="A594" s="12"/>
      <c r="B594" s="204"/>
      <c r="C594" s="205"/>
      <c r="D594" s="206" t="s">
        <v>77</v>
      </c>
      <c r="E594" s="218" t="s">
        <v>703</v>
      </c>
      <c r="F594" s="218" t="s">
        <v>704</v>
      </c>
      <c r="G594" s="205"/>
      <c r="H594" s="205"/>
      <c r="I594" s="208"/>
      <c r="J594" s="219">
        <f>BK594</f>
        <v>0</v>
      </c>
      <c r="K594" s="205"/>
      <c r="L594" s="210"/>
      <c r="M594" s="211"/>
      <c r="N594" s="212"/>
      <c r="O594" s="212"/>
      <c r="P594" s="213">
        <f>SUM(P595:P599)</f>
        <v>0</v>
      </c>
      <c r="Q594" s="212"/>
      <c r="R594" s="213">
        <f>SUM(R595:R599)</f>
        <v>0</v>
      </c>
      <c r="S594" s="212"/>
      <c r="T594" s="214">
        <f>SUM(T595:T599)</f>
        <v>0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15" t="s">
        <v>34</v>
      </c>
      <c r="AT594" s="216" t="s">
        <v>77</v>
      </c>
      <c r="AU594" s="216" t="s">
        <v>34</v>
      </c>
      <c r="AY594" s="215" t="s">
        <v>162</v>
      </c>
      <c r="BK594" s="217">
        <f>SUM(BK595:BK599)</f>
        <v>0</v>
      </c>
    </row>
    <row r="595" s="2" customFormat="1" ht="33" customHeight="1">
      <c r="A595" s="39"/>
      <c r="B595" s="40"/>
      <c r="C595" s="220" t="s">
        <v>705</v>
      </c>
      <c r="D595" s="220" t="s">
        <v>164</v>
      </c>
      <c r="E595" s="221" t="s">
        <v>706</v>
      </c>
      <c r="F595" s="222" t="s">
        <v>707</v>
      </c>
      <c r="G595" s="223" t="s">
        <v>708</v>
      </c>
      <c r="H595" s="224">
        <v>111.155</v>
      </c>
      <c r="I595" s="225"/>
      <c r="J595" s="226">
        <f>ROUND(I595*H595,1)</f>
        <v>0</v>
      </c>
      <c r="K595" s="227"/>
      <c r="L595" s="45"/>
      <c r="M595" s="228" t="s">
        <v>1</v>
      </c>
      <c r="N595" s="229" t="s">
        <v>43</v>
      </c>
      <c r="O595" s="92"/>
      <c r="P595" s="230">
        <f>O595*H595</f>
        <v>0</v>
      </c>
      <c r="Q595" s="230">
        <v>0</v>
      </c>
      <c r="R595" s="230">
        <f>Q595*H595</f>
        <v>0</v>
      </c>
      <c r="S595" s="230">
        <v>0</v>
      </c>
      <c r="T595" s="231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2" t="s">
        <v>168</v>
      </c>
      <c r="AT595" s="232" t="s">
        <v>164</v>
      </c>
      <c r="AU595" s="232" t="s">
        <v>87</v>
      </c>
      <c r="AY595" s="18" t="s">
        <v>162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18" t="s">
        <v>34</v>
      </c>
      <c r="BK595" s="233">
        <f>ROUND(I595*H595,1)</f>
        <v>0</v>
      </c>
      <c r="BL595" s="18" t="s">
        <v>168</v>
      </c>
      <c r="BM595" s="232" t="s">
        <v>709</v>
      </c>
    </row>
    <row r="596" s="2" customFormat="1" ht="24.15" customHeight="1">
      <c r="A596" s="39"/>
      <c r="B596" s="40"/>
      <c r="C596" s="220" t="s">
        <v>710</v>
      </c>
      <c r="D596" s="220" t="s">
        <v>164</v>
      </c>
      <c r="E596" s="221" t="s">
        <v>711</v>
      </c>
      <c r="F596" s="222" t="s">
        <v>712</v>
      </c>
      <c r="G596" s="223" t="s">
        <v>708</v>
      </c>
      <c r="H596" s="224">
        <v>111.155</v>
      </c>
      <c r="I596" s="225"/>
      <c r="J596" s="226">
        <f>ROUND(I596*H596,1)</f>
        <v>0</v>
      </c>
      <c r="K596" s="227"/>
      <c r="L596" s="45"/>
      <c r="M596" s="228" t="s">
        <v>1</v>
      </c>
      <c r="N596" s="229" t="s">
        <v>43</v>
      </c>
      <c r="O596" s="92"/>
      <c r="P596" s="230">
        <f>O596*H596</f>
        <v>0</v>
      </c>
      <c r="Q596" s="230">
        <v>0</v>
      </c>
      <c r="R596" s="230">
        <f>Q596*H596</f>
        <v>0</v>
      </c>
      <c r="S596" s="230">
        <v>0</v>
      </c>
      <c r="T596" s="231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2" t="s">
        <v>168</v>
      </c>
      <c r="AT596" s="232" t="s">
        <v>164</v>
      </c>
      <c r="AU596" s="232" t="s">
        <v>87</v>
      </c>
      <c r="AY596" s="18" t="s">
        <v>162</v>
      </c>
      <c r="BE596" s="233">
        <f>IF(N596="základní",J596,0)</f>
        <v>0</v>
      </c>
      <c r="BF596" s="233">
        <f>IF(N596="snížená",J596,0)</f>
        <v>0</v>
      </c>
      <c r="BG596" s="233">
        <f>IF(N596="zákl. přenesená",J596,0)</f>
        <v>0</v>
      </c>
      <c r="BH596" s="233">
        <f>IF(N596="sníž. přenesená",J596,0)</f>
        <v>0</v>
      </c>
      <c r="BI596" s="233">
        <f>IF(N596="nulová",J596,0)</f>
        <v>0</v>
      </c>
      <c r="BJ596" s="18" t="s">
        <v>34</v>
      </c>
      <c r="BK596" s="233">
        <f>ROUND(I596*H596,1)</f>
        <v>0</v>
      </c>
      <c r="BL596" s="18" t="s">
        <v>168</v>
      </c>
      <c r="BM596" s="232" t="s">
        <v>713</v>
      </c>
    </row>
    <row r="597" s="2" customFormat="1" ht="24.15" customHeight="1">
      <c r="A597" s="39"/>
      <c r="B597" s="40"/>
      <c r="C597" s="220" t="s">
        <v>714</v>
      </c>
      <c r="D597" s="220" t="s">
        <v>164</v>
      </c>
      <c r="E597" s="221" t="s">
        <v>715</v>
      </c>
      <c r="F597" s="222" t="s">
        <v>716</v>
      </c>
      <c r="G597" s="223" t="s">
        <v>708</v>
      </c>
      <c r="H597" s="224">
        <v>1111.55</v>
      </c>
      <c r="I597" s="225"/>
      <c r="J597" s="226">
        <f>ROUND(I597*H597,1)</f>
        <v>0</v>
      </c>
      <c r="K597" s="227"/>
      <c r="L597" s="45"/>
      <c r="M597" s="228" t="s">
        <v>1</v>
      </c>
      <c r="N597" s="229" t="s">
        <v>43</v>
      </c>
      <c r="O597" s="92"/>
      <c r="P597" s="230">
        <f>O597*H597</f>
        <v>0</v>
      </c>
      <c r="Q597" s="230">
        <v>0</v>
      </c>
      <c r="R597" s="230">
        <f>Q597*H597</f>
        <v>0</v>
      </c>
      <c r="S597" s="230">
        <v>0</v>
      </c>
      <c r="T597" s="231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2" t="s">
        <v>168</v>
      </c>
      <c r="AT597" s="232" t="s">
        <v>164</v>
      </c>
      <c r="AU597" s="232" t="s">
        <v>87</v>
      </c>
      <c r="AY597" s="18" t="s">
        <v>162</v>
      </c>
      <c r="BE597" s="233">
        <f>IF(N597="základní",J597,0)</f>
        <v>0</v>
      </c>
      <c r="BF597" s="233">
        <f>IF(N597="snížená",J597,0)</f>
        <v>0</v>
      </c>
      <c r="BG597" s="233">
        <f>IF(N597="zákl. přenesená",J597,0)</f>
        <v>0</v>
      </c>
      <c r="BH597" s="233">
        <f>IF(N597="sníž. přenesená",J597,0)</f>
        <v>0</v>
      </c>
      <c r="BI597" s="233">
        <f>IF(N597="nulová",J597,0)</f>
        <v>0</v>
      </c>
      <c r="BJ597" s="18" t="s">
        <v>34</v>
      </c>
      <c r="BK597" s="233">
        <f>ROUND(I597*H597,1)</f>
        <v>0</v>
      </c>
      <c r="BL597" s="18" t="s">
        <v>168</v>
      </c>
      <c r="BM597" s="232" t="s">
        <v>717</v>
      </c>
    </row>
    <row r="598" s="14" customFormat="1">
      <c r="A598" s="14"/>
      <c r="B598" s="245"/>
      <c r="C598" s="246"/>
      <c r="D598" s="236" t="s">
        <v>170</v>
      </c>
      <c r="E598" s="246"/>
      <c r="F598" s="248" t="s">
        <v>718</v>
      </c>
      <c r="G598" s="246"/>
      <c r="H598" s="249">
        <v>1111.55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5" t="s">
        <v>170</v>
      </c>
      <c r="AU598" s="255" t="s">
        <v>87</v>
      </c>
      <c r="AV598" s="14" t="s">
        <v>87</v>
      </c>
      <c r="AW598" s="14" t="s">
        <v>4</v>
      </c>
      <c r="AX598" s="14" t="s">
        <v>34</v>
      </c>
      <c r="AY598" s="255" t="s">
        <v>162</v>
      </c>
    </row>
    <row r="599" s="2" customFormat="1" ht="33" customHeight="1">
      <c r="A599" s="39"/>
      <c r="B599" s="40"/>
      <c r="C599" s="220" t="s">
        <v>719</v>
      </c>
      <c r="D599" s="220" t="s">
        <v>164</v>
      </c>
      <c r="E599" s="221" t="s">
        <v>720</v>
      </c>
      <c r="F599" s="222" t="s">
        <v>721</v>
      </c>
      <c r="G599" s="223" t="s">
        <v>708</v>
      </c>
      <c r="H599" s="224">
        <v>111.155</v>
      </c>
      <c r="I599" s="225"/>
      <c r="J599" s="226">
        <f>ROUND(I599*H599,1)</f>
        <v>0</v>
      </c>
      <c r="K599" s="227"/>
      <c r="L599" s="45"/>
      <c r="M599" s="228" t="s">
        <v>1</v>
      </c>
      <c r="N599" s="229" t="s">
        <v>43</v>
      </c>
      <c r="O599" s="92"/>
      <c r="P599" s="230">
        <f>O599*H599</f>
        <v>0</v>
      </c>
      <c r="Q599" s="230">
        <v>0</v>
      </c>
      <c r="R599" s="230">
        <f>Q599*H599</f>
        <v>0</v>
      </c>
      <c r="S599" s="230">
        <v>0</v>
      </c>
      <c r="T599" s="23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2" t="s">
        <v>168</v>
      </c>
      <c r="AT599" s="232" t="s">
        <v>164</v>
      </c>
      <c r="AU599" s="232" t="s">
        <v>87</v>
      </c>
      <c r="AY599" s="18" t="s">
        <v>162</v>
      </c>
      <c r="BE599" s="233">
        <f>IF(N599="základní",J599,0)</f>
        <v>0</v>
      </c>
      <c r="BF599" s="233">
        <f>IF(N599="snížená",J599,0)</f>
        <v>0</v>
      </c>
      <c r="BG599" s="233">
        <f>IF(N599="zákl. přenesená",J599,0)</f>
        <v>0</v>
      </c>
      <c r="BH599" s="233">
        <f>IF(N599="sníž. přenesená",J599,0)</f>
        <v>0</v>
      </c>
      <c r="BI599" s="233">
        <f>IF(N599="nulová",J599,0)</f>
        <v>0</v>
      </c>
      <c r="BJ599" s="18" t="s">
        <v>34</v>
      </c>
      <c r="BK599" s="233">
        <f>ROUND(I599*H599,1)</f>
        <v>0</v>
      </c>
      <c r="BL599" s="18" t="s">
        <v>168</v>
      </c>
      <c r="BM599" s="232" t="s">
        <v>722</v>
      </c>
    </row>
    <row r="600" s="12" customFormat="1" ht="22.8" customHeight="1">
      <c r="A600" s="12"/>
      <c r="B600" s="204"/>
      <c r="C600" s="205"/>
      <c r="D600" s="206" t="s">
        <v>77</v>
      </c>
      <c r="E600" s="218" t="s">
        <v>723</v>
      </c>
      <c r="F600" s="218" t="s">
        <v>724</v>
      </c>
      <c r="G600" s="205"/>
      <c r="H600" s="205"/>
      <c r="I600" s="208"/>
      <c r="J600" s="219">
        <f>BK600</f>
        <v>0</v>
      </c>
      <c r="K600" s="205"/>
      <c r="L600" s="210"/>
      <c r="M600" s="211"/>
      <c r="N600" s="212"/>
      <c r="O600" s="212"/>
      <c r="P600" s="213">
        <f>P601</f>
        <v>0</v>
      </c>
      <c r="Q600" s="212"/>
      <c r="R600" s="213">
        <f>R601</f>
        <v>0</v>
      </c>
      <c r="S600" s="212"/>
      <c r="T600" s="214">
        <f>T601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15" t="s">
        <v>34</v>
      </c>
      <c r="AT600" s="216" t="s">
        <v>77</v>
      </c>
      <c r="AU600" s="216" t="s">
        <v>34</v>
      </c>
      <c r="AY600" s="215" t="s">
        <v>162</v>
      </c>
      <c r="BK600" s="217">
        <f>BK601</f>
        <v>0</v>
      </c>
    </row>
    <row r="601" s="2" customFormat="1" ht="16.5" customHeight="1">
      <c r="A601" s="39"/>
      <c r="B601" s="40"/>
      <c r="C601" s="220" t="s">
        <v>725</v>
      </c>
      <c r="D601" s="220" t="s">
        <v>164</v>
      </c>
      <c r="E601" s="221" t="s">
        <v>726</v>
      </c>
      <c r="F601" s="222" t="s">
        <v>727</v>
      </c>
      <c r="G601" s="223" t="s">
        <v>708</v>
      </c>
      <c r="H601" s="224">
        <v>165.702</v>
      </c>
      <c r="I601" s="225"/>
      <c r="J601" s="226">
        <f>ROUND(I601*H601,1)</f>
        <v>0</v>
      </c>
      <c r="K601" s="227"/>
      <c r="L601" s="45"/>
      <c r="M601" s="228" t="s">
        <v>1</v>
      </c>
      <c r="N601" s="229" t="s">
        <v>43</v>
      </c>
      <c r="O601" s="92"/>
      <c r="P601" s="230">
        <f>O601*H601</f>
        <v>0</v>
      </c>
      <c r="Q601" s="230">
        <v>0</v>
      </c>
      <c r="R601" s="230">
        <f>Q601*H601</f>
        <v>0</v>
      </c>
      <c r="S601" s="230">
        <v>0</v>
      </c>
      <c r="T601" s="231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2" t="s">
        <v>168</v>
      </c>
      <c r="AT601" s="232" t="s">
        <v>164</v>
      </c>
      <c r="AU601" s="232" t="s">
        <v>87</v>
      </c>
      <c r="AY601" s="18" t="s">
        <v>162</v>
      </c>
      <c r="BE601" s="233">
        <f>IF(N601="základní",J601,0)</f>
        <v>0</v>
      </c>
      <c r="BF601" s="233">
        <f>IF(N601="snížená",J601,0)</f>
        <v>0</v>
      </c>
      <c r="BG601" s="233">
        <f>IF(N601="zákl. přenesená",J601,0)</f>
        <v>0</v>
      </c>
      <c r="BH601" s="233">
        <f>IF(N601="sníž. přenesená",J601,0)</f>
        <v>0</v>
      </c>
      <c r="BI601" s="233">
        <f>IF(N601="nulová",J601,0)</f>
        <v>0</v>
      </c>
      <c r="BJ601" s="18" t="s">
        <v>34</v>
      </c>
      <c r="BK601" s="233">
        <f>ROUND(I601*H601,1)</f>
        <v>0</v>
      </c>
      <c r="BL601" s="18" t="s">
        <v>168</v>
      </c>
      <c r="BM601" s="232" t="s">
        <v>728</v>
      </c>
    </row>
    <row r="602" s="12" customFormat="1" ht="25.92" customHeight="1">
      <c r="A602" s="12"/>
      <c r="B602" s="204"/>
      <c r="C602" s="205"/>
      <c r="D602" s="206" t="s">
        <v>77</v>
      </c>
      <c r="E602" s="207" t="s">
        <v>729</v>
      </c>
      <c r="F602" s="207" t="s">
        <v>730</v>
      </c>
      <c r="G602" s="205"/>
      <c r="H602" s="205"/>
      <c r="I602" s="208"/>
      <c r="J602" s="209">
        <f>BK602</f>
        <v>0</v>
      </c>
      <c r="K602" s="205"/>
      <c r="L602" s="210"/>
      <c r="M602" s="211"/>
      <c r="N602" s="212"/>
      <c r="O602" s="212"/>
      <c r="P602" s="213">
        <f>P603+P633+P663+P667+P669+P686+P688+P712+P783+P949+P1041+P1046+P1054</f>
        <v>0</v>
      </c>
      <c r="Q602" s="212"/>
      <c r="R602" s="213">
        <f>R603+R633+R663+R667+R669+R686+R688+R712+R783+R949+R1041+R1046+R1054</f>
        <v>26.845160929222299</v>
      </c>
      <c r="S602" s="212"/>
      <c r="T602" s="214">
        <f>T603+T633+T663+T667+T669+T686+T688+T712+T783+T949+T1041+T1046+T1054</f>
        <v>11.200175799999999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15" t="s">
        <v>87</v>
      </c>
      <c r="AT602" s="216" t="s">
        <v>77</v>
      </c>
      <c r="AU602" s="216" t="s">
        <v>78</v>
      </c>
      <c r="AY602" s="215" t="s">
        <v>162</v>
      </c>
      <c r="BK602" s="217">
        <f>BK603+BK633+BK663+BK667+BK669+BK686+BK688+BK712+BK783+BK949+BK1041+BK1046+BK1054</f>
        <v>0</v>
      </c>
    </row>
    <row r="603" s="12" customFormat="1" ht="22.8" customHeight="1">
      <c r="A603" s="12"/>
      <c r="B603" s="204"/>
      <c r="C603" s="205"/>
      <c r="D603" s="206" t="s">
        <v>77</v>
      </c>
      <c r="E603" s="218" t="s">
        <v>731</v>
      </c>
      <c r="F603" s="218" t="s">
        <v>732</v>
      </c>
      <c r="G603" s="205"/>
      <c r="H603" s="205"/>
      <c r="I603" s="208"/>
      <c r="J603" s="219">
        <f>BK603</f>
        <v>0</v>
      </c>
      <c r="K603" s="205"/>
      <c r="L603" s="210"/>
      <c r="M603" s="211"/>
      <c r="N603" s="212"/>
      <c r="O603" s="212"/>
      <c r="P603" s="213">
        <f>SUM(P604:P632)</f>
        <v>0</v>
      </c>
      <c r="Q603" s="212"/>
      <c r="R603" s="213">
        <f>SUM(R604:R632)</f>
        <v>3.2189009765200001</v>
      </c>
      <c r="S603" s="212"/>
      <c r="T603" s="214">
        <f>SUM(T604:T632)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5" t="s">
        <v>87</v>
      </c>
      <c r="AT603" s="216" t="s">
        <v>77</v>
      </c>
      <c r="AU603" s="216" t="s">
        <v>34</v>
      </c>
      <c r="AY603" s="215" t="s">
        <v>162</v>
      </c>
      <c r="BK603" s="217">
        <f>SUM(BK604:BK632)</f>
        <v>0</v>
      </c>
    </row>
    <row r="604" s="2" customFormat="1" ht="24.15" customHeight="1">
      <c r="A604" s="39"/>
      <c r="B604" s="40"/>
      <c r="C604" s="220" t="s">
        <v>733</v>
      </c>
      <c r="D604" s="220" t="s">
        <v>164</v>
      </c>
      <c r="E604" s="221" t="s">
        <v>734</v>
      </c>
      <c r="F604" s="222" t="s">
        <v>735</v>
      </c>
      <c r="G604" s="223" t="s">
        <v>167</v>
      </c>
      <c r="H604" s="224">
        <v>485.72699999999998</v>
      </c>
      <c r="I604" s="225"/>
      <c r="J604" s="226">
        <f>ROUND(I604*H604,1)</f>
        <v>0</v>
      </c>
      <c r="K604" s="227"/>
      <c r="L604" s="45"/>
      <c r="M604" s="228" t="s">
        <v>1</v>
      </c>
      <c r="N604" s="229" t="s">
        <v>43</v>
      </c>
      <c r="O604" s="92"/>
      <c r="P604" s="230">
        <f>O604*H604</f>
        <v>0</v>
      </c>
      <c r="Q604" s="230">
        <v>0</v>
      </c>
      <c r="R604" s="230">
        <f>Q604*H604</f>
        <v>0</v>
      </c>
      <c r="S604" s="230">
        <v>0</v>
      </c>
      <c r="T604" s="231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2" t="s">
        <v>249</v>
      </c>
      <c r="AT604" s="232" t="s">
        <v>164</v>
      </c>
      <c r="AU604" s="232" t="s">
        <v>87</v>
      </c>
      <c r="AY604" s="18" t="s">
        <v>162</v>
      </c>
      <c r="BE604" s="233">
        <f>IF(N604="základní",J604,0)</f>
        <v>0</v>
      </c>
      <c r="BF604" s="233">
        <f>IF(N604="snížená",J604,0)</f>
        <v>0</v>
      </c>
      <c r="BG604" s="233">
        <f>IF(N604="zákl. přenesená",J604,0)</f>
        <v>0</v>
      </c>
      <c r="BH604" s="233">
        <f>IF(N604="sníž. přenesená",J604,0)</f>
        <v>0</v>
      </c>
      <c r="BI604" s="233">
        <f>IF(N604="nulová",J604,0)</f>
        <v>0</v>
      </c>
      <c r="BJ604" s="18" t="s">
        <v>34</v>
      </c>
      <c r="BK604" s="233">
        <f>ROUND(I604*H604,1)</f>
        <v>0</v>
      </c>
      <c r="BL604" s="18" t="s">
        <v>249</v>
      </c>
      <c r="BM604" s="232" t="s">
        <v>736</v>
      </c>
    </row>
    <row r="605" s="13" customFormat="1">
      <c r="A605" s="13"/>
      <c r="B605" s="234"/>
      <c r="C605" s="235"/>
      <c r="D605" s="236" t="s">
        <v>170</v>
      </c>
      <c r="E605" s="237" t="s">
        <v>1</v>
      </c>
      <c r="F605" s="238" t="s">
        <v>737</v>
      </c>
      <c r="G605" s="235"/>
      <c r="H605" s="237" t="s">
        <v>1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170</v>
      </c>
      <c r="AU605" s="244" t="s">
        <v>87</v>
      </c>
      <c r="AV605" s="13" t="s">
        <v>34</v>
      </c>
      <c r="AW605" s="13" t="s">
        <v>33</v>
      </c>
      <c r="AX605" s="13" t="s">
        <v>78</v>
      </c>
      <c r="AY605" s="244" t="s">
        <v>162</v>
      </c>
    </row>
    <row r="606" s="13" customFormat="1">
      <c r="A606" s="13"/>
      <c r="B606" s="234"/>
      <c r="C606" s="235"/>
      <c r="D606" s="236" t="s">
        <v>170</v>
      </c>
      <c r="E606" s="237" t="s">
        <v>1</v>
      </c>
      <c r="F606" s="238" t="s">
        <v>738</v>
      </c>
      <c r="G606" s="235"/>
      <c r="H606" s="237" t="s">
        <v>1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4" t="s">
        <v>170</v>
      </c>
      <c r="AU606" s="244" t="s">
        <v>87</v>
      </c>
      <c r="AV606" s="13" t="s">
        <v>34</v>
      </c>
      <c r="AW606" s="13" t="s">
        <v>33</v>
      </c>
      <c r="AX606" s="13" t="s">
        <v>78</v>
      </c>
      <c r="AY606" s="244" t="s">
        <v>162</v>
      </c>
    </row>
    <row r="607" s="14" customFormat="1">
      <c r="A607" s="14"/>
      <c r="B607" s="245"/>
      <c r="C607" s="246"/>
      <c r="D607" s="236" t="s">
        <v>170</v>
      </c>
      <c r="E607" s="247" t="s">
        <v>1</v>
      </c>
      <c r="F607" s="248" t="s">
        <v>739</v>
      </c>
      <c r="G607" s="246"/>
      <c r="H607" s="249">
        <v>364.07999999999998</v>
      </c>
      <c r="I607" s="250"/>
      <c r="J607" s="246"/>
      <c r="K607" s="246"/>
      <c r="L607" s="251"/>
      <c r="M607" s="252"/>
      <c r="N607" s="253"/>
      <c r="O607" s="253"/>
      <c r="P607" s="253"/>
      <c r="Q607" s="253"/>
      <c r="R607" s="253"/>
      <c r="S607" s="253"/>
      <c r="T607" s="25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5" t="s">
        <v>170</v>
      </c>
      <c r="AU607" s="255" t="s">
        <v>87</v>
      </c>
      <c r="AV607" s="14" t="s">
        <v>87</v>
      </c>
      <c r="AW607" s="14" t="s">
        <v>33</v>
      </c>
      <c r="AX607" s="14" t="s">
        <v>78</v>
      </c>
      <c r="AY607" s="255" t="s">
        <v>162</v>
      </c>
    </row>
    <row r="608" s="14" customFormat="1">
      <c r="A608" s="14"/>
      <c r="B608" s="245"/>
      <c r="C608" s="246"/>
      <c r="D608" s="236" t="s">
        <v>170</v>
      </c>
      <c r="E608" s="247" t="s">
        <v>1</v>
      </c>
      <c r="F608" s="248" t="s">
        <v>740</v>
      </c>
      <c r="G608" s="246"/>
      <c r="H608" s="249">
        <v>-13.593999999999999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5" t="s">
        <v>170</v>
      </c>
      <c r="AU608" s="255" t="s">
        <v>87</v>
      </c>
      <c r="AV608" s="14" t="s">
        <v>87</v>
      </c>
      <c r="AW608" s="14" t="s">
        <v>33</v>
      </c>
      <c r="AX608" s="14" t="s">
        <v>78</v>
      </c>
      <c r="AY608" s="255" t="s">
        <v>162</v>
      </c>
    </row>
    <row r="609" s="13" customFormat="1">
      <c r="A609" s="13"/>
      <c r="B609" s="234"/>
      <c r="C609" s="235"/>
      <c r="D609" s="236" t="s">
        <v>170</v>
      </c>
      <c r="E609" s="237" t="s">
        <v>1</v>
      </c>
      <c r="F609" s="238" t="s">
        <v>741</v>
      </c>
      <c r="G609" s="235"/>
      <c r="H609" s="237" t="s">
        <v>1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4" t="s">
        <v>170</v>
      </c>
      <c r="AU609" s="244" t="s">
        <v>87</v>
      </c>
      <c r="AV609" s="13" t="s">
        <v>34</v>
      </c>
      <c r="AW609" s="13" t="s">
        <v>33</v>
      </c>
      <c r="AX609" s="13" t="s">
        <v>78</v>
      </c>
      <c r="AY609" s="244" t="s">
        <v>162</v>
      </c>
    </row>
    <row r="610" s="14" customFormat="1">
      <c r="A610" s="14"/>
      <c r="B610" s="245"/>
      <c r="C610" s="246"/>
      <c r="D610" s="236" t="s">
        <v>170</v>
      </c>
      <c r="E610" s="247" t="s">
        <v>1</v>
      </c>
      <c r="F610" s="248" t="s">
        <v>742</v>
      </c>
      <c r="G610" s="246"/>
      <c r="H610" s="249">
        <v>-3.5630000000000002</v>
      </c>
      <c r="I610" s="250"/>
      <c r="J610" s="246"/>
      <c r="K610" s="246"/>
      <c r="L610" s="251"/>
      <c r="M610" s="252"/>
      <c r="N610" s="253"/>
      <c r="O610" s="253"/>
      <c r="P610" s="253"/>
      <c r="Q610" s="253"/>
      <c r="R610" s="253"/>
      <c r="S610" s="253"/>
      <c r="T610" s="25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5" t="s">
        <v>170</v>
      </c>
      <c r="AU610" s="255" t="s">
        <v>87</v>
      </c>
      <c r="AV610" s="14" t="s">
        <v>87</v>
      </c>
      <c r="AW610" s="14" t="s">
        <v>33</v>
      </c>
      <c r="AX610" s="14" t="s">
        <v>78</v>
      </c>
      <c r="AY610" s="255" t="s">
        <v>162</v>
      </c>
    </row>
    <row r="611" s="13" customFormat="1">
      <c r="A611" s="13"/>
      <c r="B611" s="234"/>
      <c r="C611" s="235"/>
      <c r="D611" s="236" t="s">
        <v>170</v>
      </c>
      <c r="E611" s="237" t="s">
        <v>1</v>
      </c>
      <c r="F611" s="238" t="s">
        <v>570</v>
      </c>
      <c r="G611" s="235"/>
      <c r="H611" s="237" t="s">
        <v>1</v>
      </c>
      <c r="I611" s="239"/>
      <c r="J611" s="235"/>
      <c r="K611" s="235"/>
      <c r="L611" s="240"/>
      <c r="M611" s="241"/>
      <c r="N611" s="242"/>
      <c r="O611" s="242"/>
      <c r="P611" s="242"/>
      <c r="Q611" s="242"/>
      <c r="R611" s="242"/>
      <c r="S611" s="242"/>
      <c r="T611" s="24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4" t="s">
        <v>170</v>
      </c>
      <c r="AU611" s="244" t="s">
        <v>87</v>
      </c>
      <c r="AV611" s="13" t="s">
        <v>34</v>
      </c>
      <c r="AW611" s="13" t="s">
        <v>33</v>
      </c>
      <c r="AX611" s="13" t="s">
        <v>78</v>
      </c>
      <c r="AY611" s="244" t="s">
        <v>162</v>
      </c>
    </row>
    <row r="612" s="14" customFormat="1">
      <c r="A612" s="14"/>
      <c r="B612" s="245"/>
      <c r="C612" s="246"/>
      <c r="D612" s="236" t="s">
        <v>170</v>
      </c>
      <c r="E612" s="247" t="s">
        <v>1</v>
      </c>
      <c r="F612" s="248" t="s">
        <v>571</v>
      </c>
      <c r="G612" s="246"/>
      <c r="H612" s="249">
        <v>45.823999999999998</v>
      </c>
      <c r="I612" s="250"/>
      <c r="J612" s="246"/>
      <c r="K612" s="246"/>
      <c r="L612" s="251"/>
      <c r="M612" s="252"/>
      <c r="N612" s="253"/>
      <c r="O612" s="253"/>
      <c r="P612" s="253"/>
      <c r="Q612" s="253"/>
      <c r="R612" s="253"/>
      <c r="S612" s="253"/>
      <c r="T612" s="25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5" t="s">
        <v>170</v>
      </c>
      <c r="AU612" s="255" t="s">
        <v>87</v>
      </c>
      <c r="AV612" s="14" t="s">
        <v>87</v>
      </c>
      <c r="AW612" s="14" t="s">
        <v>33</v>
      </c>
      <c r="AX612" s="14" t="s">
        <v>78</v>
      </c>
      <c r="AY612" s="255" t="s">
        <v>162</v>
      </c>
    </row>
    <row r="613" s="13" customFormat="1">
      <c r="A613" s="13"/>
      <c r="B613" s="234"/>
      <c r="C613" s="235"/>
      <c r="D613" s="236" t="s">
        <v>170</v>
      </c>
      <c r="E613" s="237" t="s">
        <v>1</v>
      </c>
      <c r="F613" s="238" t="s">
        <v>572</v>
      </c>
      <c r="G613" s="235"/>
      <c r="H613" s="237" t="s">
        <v>1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4" t="s">
        <v>170</v>
      </c>
      <c r="AU613" s="244" t="s">
        <v>87</v>
      </c>
      <c r="AV613" s="13" t="s">
        <v>34</v>
      </c>
      <c r="AW613" s="13" t="s">
        <v>33</v>
      </c>
      <c r="AX613" s="13" t="s">
        <v>78</v>
      </c>
      <c r="AY613" s="244" t="s">
        <v>162</v>
      </c>
    </row>
    <row r="614" s="14" customFormat="1">
      <c r="A614" s="14"/>
      <c r="B614" s="245"/>
      <c r="C614" s="246"/>
      <c r="D614" s="236" t="s">
        <v>170</v>
      </c>
      <c r="E614" s="247" t="s">
        <v>1</v>
      </c>
      <c r="F614" s="248" t="s">
        <v>573</v>
      </c>
      <c r="G614" s="246"/>
      <c r="H614" s="249">
        <v>47.337000000000003</v>
      </c>
      <c r="I614" s="250"/>
      <c r="J614" s="246"/>
      <c r="K614" s="246"/>
      <c r="L614" s="251"/>
      <c r="M614" s="252"/>
      <c r="N614" s="253"/>
      <c r="O614" s="253"/>
      <c r="P614" s="253"/>
      <c r="Q614" s="253"/>
      <c r="R614" s="253"/>
      <c r="S614" s="253"/>
      <c r="T614" s="25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5" t="s">
        <v>170</v>
      </c>
      <c r="AU614" s="255" t="s">
        <v>87</v>
      </c>
      <c r="AV614" s="14" t="s">
        <v>87</v>
      </c>
      <c r="AW614" s="14" t="s">
        <v>33</v>
      </c>
      <c r="AX614" s="14" t="s">
        <v>78</v>
      </c>
      <c r="AY614" s="255" t="s">
        <v>162</v>
      </c>
    </row>
    <row r="615" s="13" customFormat="1">
      <c r="A615" s="13"/>
      <c r="B615" s="234"/>
      <c r="C615" s="235"/>
      <c r="D615" s="236" t="s">
        <v>170</v>
      </c>
      <c r="E615" s="237" t="s">
        <v>1</v>
      </c>
      <c r="F615" s="238" t="s">
        <v>574</v>
      </c>
      <c r="G615" s="235"/>
      <c r="H615" s="237" t="s">
        <v>1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170</v>
      </c>
      <c r="AU615" s="244" t="s">
        <v>87</v>
      </c>
      <c r="AV615" s="13" t="s">
        <v>34</v>
      </c>
      <c r="AW615" s="13" t="s">
        <v>33</v>
      </c>
      <c r="AX615" s="13" t="s">
        <v>78</v>
      </c>
      <c r="AY615" s="244" t="s">
        <v>162</v>
      </c>
    </row>
    <row r="616" s="14" customFormat="1">
      <c r="A616" s="14"/>
      <c r="B616" s="245"/>
      <c r="C616" s="246"/>
      <c r="D616" s="236" t="s">
        <v>170</v>
      </c>
      <c r="E616" s="247" t="s">
        <v>1</v>
      </c>
      <c r="F616" s="248" t="s">
        <v>575</v>
      </c>
      <c r="G616" s="246"/>
      <c r="H616" s="249">
        <v>42.715000000000003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5" t="s">
        <v>170</v>
      </c>
      <c r="AU616" s="255" t="s">
        <v>87</v>
      </c>
      <c r="AV616" s="14" t="s">
        <v>87</v>
      </c>
      <c r="AW616" s="14" t="s">
        <v>33</v>
      </c>
      <c r="AX616" s="14" t="s">
        <v>78</v>
      </c>
      <c r="AY616" s="255" t="s">
        <v>162</v>
      </c>
    </row>
    <row r="617" s="14" customFormat="1">
      <c r="A617" s="14"/>
      <c r="B617" s="245"/>
      <c r="C617" s="246"/>
      <c r="D617" s="236" t="s">
        <v>170</v>
      </c>
      <c r="E617" s="247" t="s">
        <v>1</v>
      </c>
      <c r="F617" s="248" t="s">
        <v>576</v>
      </c>
      <c r="G617" s="246"/>
      <c r="H617" s="249">
        <v>2.9279999999999999</v>
      </c>
      <c r="I617" s="250"/>
      <c r="J617" s="246"/>
      <c r="K617" s="246"/>
      <c r="L617" s="251"/>
      <c r="M617" s="252"/>
      <c r="N617" s="253"/>
      <c r="O617" s="253"/>
      <c r="P617" s="253"/>
      <c r="Q617" s="253"/>
      <c r="R617" s="253"/>
      <c r="S617" s="253"/>
      <c r="T617" s="25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5" t="s">
        <v>170</v>
      </c>
      <c r="AU617" s="255" t="s">
        <v>87</v>
      </c>
      <c r="AV617" s="14" t="s">
        <v>87</v>
      </c>
      <c r="AW617" s="14" t="s">
        <v>33</v>
      </c>
      <c r="AX617" s="14" t="s">
        <v>78</v>
      </c>
      <c r="AY617" s="255" t="s">
        <v>162</v>
      </c>
    </row>
    <row r="618" s="15" customFormat="1">
      <c r="A618" s="15"/>
      <c r="B618" s="256"/>
      <c r="C618" s="257"/>
      <c r="D618" s="236" t="s">
        <v>170</v>
      </c>
      <c r="E618" s="258" t="s">
        <v>1</v>
      </c>
      <c r="F618" s="259" t="s">
        <v>180</v>
      </c>
      <c r="G618" s="257"/>
      <c r="H618" s="260">
        <v>485.72699999999998</v>
      </c>
      <c r="I618" s="261"/>
      <c r="J618" s="257"/>
      <c r="K618" s="257"/>
      <c r="L618" s="262"/>
      <c r="M618" s="263"/>
      <c r="N618" s="264"/>
      <c r="O618" s="264"/>
      <c r="P618" s="264"/>
      <c r="Q618" s="264"/>
      <c r="R618" s="264"/>
      <c r="S618" s="264"/>
      <c r="T618" s="26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6" t="s">
        <v>170</v>
      </c>
      <c r="AU618" s="266" t="s">
        <v>87</v>
      </c>
      <c r="AV618" s="15" t="s">
        <v>168</v>
      </c>
      <c r="AW618" s="15" t="s">
        <v>33</v>
      </c>
      <c r="AX618" s="15" t="s">
        <v>34</v>
      </c>
      <c r="AY618" s="266" t="s">
        <v>162</v>
      </c>
    </row>
    <row r="619" s="2" customFormat="1" ht="24.15" customHeight="1">
      <c r="A619" s="39"/>
      <c r="B619" s="40"/>
      <c r="C619" s="267" t="s">
        <v>743</v>
      </c>
      <c r="D619" s="267" t="s">
        <v>250</v>
      </c>
      <c r="E619" s="268" t="s">
        <v>744</v>
      </c>
      <c r="F619" s="269" t="s">
        <v>745</v>
      </c>
      <c r="G619" s="270" t="s">
        <v>167</v>
      </c>
      <c r="H619" s="271">
        <v>558.58600000000001</v>
      </c>
      <c r="I619" s="272"/>
      <c r="J619" s="273">
        <f>ROUND(I619*H619,1)</f>
        <v>0</v>
      </c>
      <c r="K619" s="274"/>
      <c r="L619" s="275"/>
      <c r="M619" s="276" t="s">
        <v>1</v>
      </c>
      <c r="N619" s="277" t="s">
        <v>43</v>
      </c>
      <c r="O619" s="92"/>
      <c r="P619" s="230">
        <f>O619*H619</f>
        <v>0</v>
      </c>
      <c r="Q619" s="230">
        <v>0.0040000000000000001</v>
      </c>
      <c r="R619" s="230">
        <f>Q619*H619</f>
        <v>2.2343440000000001</v>
      </c>
      <c r="S619" s="230">
        <v>0</v>
      </c>
      <c r="T619" s="231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2" t="s">
        <v>371</v>
      </c>
      <c r="AT619" s="232" t="s">
        <v>250</v>
      </c>
      <c r="AU619" s="232" t="s">
        <v>87</v>
      </c>
      <c r="AY619" s="18" t="s">
        <v>162</v>
      </c>
      <c r="BE619" s="233">
        <f>IF(N619="základní",J619,0)</f>
        <v>0</v>
      </c>
      <c r="BF619" s="233">
        <f>IF(N619="snížená",J619,0)</f>
        <v>0</v>
      </c>
      <c r="BG619" s="233">
        <f>IF(N619="zákl. přenesená",J619,0)</f>
        <v>0</v>
      </c>
      <c r="BH619" s="233">
        <f>IF(N619="sníž. přenesená",J619,0)</f>
        <v>0</v>
      </c>
      <c r="BI619" s="233">
        <f>IF(N619="nulová",J619,0)</f>
        <v>0</v>
      </c>
      <c r="BJ619" s="18" t="s">
        <v>34</v>
      </c>
      <c r="BK619" s="233">
        <f>ROUND(I619*H619,1)</f>
        <v>0</v>
      </c>
      <c r="BL619" s="18" t="s">
        <v>249</v>
      </c>
      <c r="BM619" s="232" t="s">
        <v>746</v>
      </c>
    </row>
    <row r="620" s="14" customFormat="1">
      <c r="A620" s="14"/>
      <c r="B620" s="245"/>
      <c r="C620" s="246"/>
      <c r="D620" s="236" t="s">
        <v>170</v>
      </c>
      <c r="E620" s="246"/>
      <c r="F620" s="248" t="s">
        <v>747</v>
      </c>
      <c r="G620" s="246"/>
      <c r="H620" s="249">
        <v>558.58600000000001</v>
      </c>
      <c r="I620" s="250"/>
      <c r="J620" s="246"/>
      <c r="K620" s="246"/>
      <c r="L620" s="251"/>
      <c r="M620" s="252"/>
      <c r="N620" s="253"/>
      <c r="O620" s="253"/>
      <c r="P620" s="253"/>
      <c r="Q620" s="253"/>
      <c r="R620" s="253"/>
      <c r="S620" s="253"/>
      <c r="T620" s="25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5" t="s">
        <v>170</v>
      </c>
      <c r="AU620" s="255" t="s">
        <v>87</v>
      </c>
      <c r="AV620" s="14" t="s">
        <v>87</v>
      </c>
      <c r="AW620" s="14" t="s">
        <v>4</v>
      </c>
      <c r="AX620" s="14" t="s">
        <v>34</v>
      </c>
      <c r="AY620" s="255" t="s">
        <v>162</v>
      </c>
    </row>
    <row r="621" s="2" customFormat="1" ht="24.15" customHeight="1">
      <c r="A621" s="39"/>
      <c r="B621" s="40"/>
      <c r="C621" s="220" t="s">
        <v>748</v>
      </c>
      <c r="D621" s="220" t="s">
        <v>164</v>
      </c>
      <c r="E621" s="221" t="s">
        <v>749</v>
      </c>
      <c r="F621" s="222" t="s">
        <v>750</v>
      </c>
      <c r="G621" s="223" t="s">
        <v>167</v>
      </c>
      <c r="H621" s="224">
        <v>138.804</v>
      </c>
      <c r="I621" s="225"/>
      <c r="J621" s="226">
        <f>ROUND(I621*H621,1)</f>
        <v>0</v>
      </c>
      <c r="K621" s="227"/>
      <c r="L621" s="45"/>
      <c r="M621" s="228" t="s">
        <v>1</v>
      </c>
      <c r="N621" s="229" t="s">
        <v>43</v>
      </c>
      <c r="O621" s="92"/>
      <c r="P621" s="230">
        <f>O621*H621</f>
        <v>0</v>
      </c>
      <c r="Q621" s="230">
        <v>0.00088312999999999998</v>
      </c>
      <c r="R621" s="230">
        <f>Q621*H621</f>
        <v>0.12258197652</v>
      </c>
      <c r="S621" s="230">
        <v>0</v>
      </c>
      <c r="T621" s="231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2" t="s">
        <v>249</v>
      </c>
      <c r="AT621" s="232" t="s">
        <v>164</v>
      </c>
      <c r="AU621" s="232" t="s">
        <v>87</v>
      </c>
      <c r="AY621" s="18" t="s">
        <v>162</v>
      </c>
      <c r="BE621" s="233">
        <f>IF(N621="základní",J621,0)</f>
        <v>0</v>
      </c>
      <c r="BF621" s="233">
        <f>IF(N621="snížená",J621,0)</f>
        <v>0</v>
      </c>
      <c r="BG621" s="233">
        <f>IF(N621="zákl. přenesená",J621,0)</f>
        <v>0</v>
      </c>
      <c r="BH621" s="233">
        <f>IF(N621="sníž. přenesená",J621,0)</f>
        <v>0</v>
      </c>
      <c r="BI621" s="233">
        <f>IF(N621="nulová",J621,0)</f>
        <v>0</v>
      </c>
      <c r="BJ621" s="18" t="s">
        <v>34</v>
      </c>
      <c r="BK621" s="233">
        <f>ROUND(I621*H621,1)</f>
        <v>0</v>
      </c>
      <c r="BL621" s="18" t="s">
        <v>249</v>
      </c>
      <c r="BM621" s="232" t="s">
        <v>751</v>
      </c>
    </row>
    <row r="622" s="13" customFormat="1">
      <c r="A622" s="13"/>
      <c r="B622" s="234"/>
      <c r="C622" s="235"/>
      <c r="D622" s="236" t="s">
        <v>170</v>
      </c>
      <c r="E622" s="237" t="s">
        <v>1</v>
      </c>
      <c r="F622" s="238" t="s">
        <v>570</v>
      </c>
      <c r="G622" s="235"/>
      <c r="H622" s="237" t="s">
        <v>1</v>
      </c>
      <c r="I622" s="239"/>
      <c r="J622" s="235"/>
      <c r="K622" s="235"/>
      <c r="L622" s="240"/>
      <c r="M622" s="241"/>
      <c r="N622" s="242"/>
      <c r="O622" s="242"/>
      <c r="P622" s="242"/>
      <c r="Q622" s="242"/>
      <c r="R622" s="242"/>
      <c r="S622" s="242"/>
      <c r="T622" s="24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4" t="s">
        <v>170</v>
      </c>
      <c r="AU622" s="244" t="s">
        <v>87</v>
      </c>
      <c r="AV622" s="13" t="s">
        <v>34</v>
      </c>
      <c r="AW622" s="13" t="s">
        <v>33</v>
      </c>
      <c r="AX622" s="13" t="s">
        <v>78</v>
      </c>
      <c r="AY622" s="244" t="s">
        <v>162</v>
      </c>
    </row>
    <row r="623" s="14" customFormat="1">
      <c r="A623" s="14"/>
      <c r="B623" s="245"/>
      <c r="C623" s="246"/>
      <c r="D623" s="236" t="s">
        <v>170</v>
      </c>
      <c r="E623" s="247" t="s">
        <v>1</v>
      </c>
      <c r="F623" s="248" t="s">
        <v>571</v>
      </c>
      <c r="G623" s="246"/>
      <c r="H623" s="249">
        <v>45.823999999999998</v>
      </c>
      <c r="I623" s="250"/>
      <c r="J623" s="246"/>
      <c r="K623" s="246"/>
      <c r="L623" s="251"/>
      <c r="M623" s="252"/>
      <c r="N623" s="253"/>
      <c r="O623" s="253"/>
      <c r="P623" s="253"/>
      <c r="Q623" s="253"/>
      <c r="R623" s="253"/>
      <c r="S623" s="253"/>
      <c r="T623" s="25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5" t="s">
        <v>170</v>
      </c>
      <c r="AU623" s="255" t="s">
        <v>87</v>
      </c>
      <c r="AV623" s="14" t="s">
        <v>87</v>
      </c>
      <c r="AW623" s="14" t="s">
        <v>33</v>
      </c>
      <c r="AX623" s="14" t="s">
        <v>78</v>
      </c>
      <c r="AY623" s="255" t="s">
        <v>162</v>
      </c>
    </row>
    <row r="624" s="13" customFormat="1">
      <c r="A624" s="13"/>
      <c r="B624" s="234"/>
      <c r="C624" s="235"/>
      <c r="D624" s="236" t="s">
        <v>170</v>
      </c>
      <c r="E624" s="237" t="s">
        <v>1</v>
      </c>
      <c r="F624" s="238" t="s">
        <v>572</v>
      </c>
      <c r="G624" s="235"/>
      <c r="H624" s="237" t="s">
        <v>1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170</v>
      </c>
      <c r="AU624" s="244" t="s">
        <v>87</v>
      </c>
      <c r="AV624" s="13" t="s">
        <v>34</v>
      </c>
      <c r="AW624" s="13" t="s">
        <v>33</v>
      </c>
      <c r="AX624" s="13" t="s">
        <v>78</v>
      </c>
      <c r="AY624" s="244" t="s">
        <v>162</v>
      </c>
    </row>
    <row r="625" s="14" customFormat="1">
      <c r="A625" s="14"/>
      <c r="B625" s="245"/>
      <c r="C625" s="246"/>
      <c r="D625" s="236" t="s">
        <v>170</v>
      </c>
      <c r="E625" s="247" t="s">
        <v>1</v>
      </c>
      <c r="F625" s="248" t="s">
        <v>573</v>
      </c>
      <c r="G625" s="246"/>
      <c r="H625" s="249">
        <v>47.337000000000003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5" t="s">
        <v>170</v>
      </c>
      <c r="AU625" s="255" t="s">
        <v>87</v>
      </c>
      <c r="AV625" s="14" t="s">
        <v>87</v>
      </c>
      <c r="AW625" s="14" t="s">
        <v>33</v>
      </c>
      <c r="AX625" s="14" t="s">
        <v>78</v>
      </c>
      <c r="AY625" s="255" t="s">
        <v>162</v>
      </c>
    </row>
    <row r="626" s="13" customFormat="1">
      <c r="A626" s="13"/>
      <c r="B626" s="234"/>
      <c r="C626" s="235"/>
      <c r="D626" s="236" t="s">
        <v>170</v>
      </c>
      <c r="E626" s="237" t="s">
        <v>1</v>
      </c>
      <c r="F626" s="238" t="s">
        <v>574</v>
      </c>
      <c r="G626" s="235"/>
      <c r="H626" s="237" t="s">
        <v>1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4" t="s">
        <v>170</v>
      </c>
      <c r="AU626" s="244" t="s">
        <v>87</v>
      </c>
      <c r="AV626" s="13" t="s">
        <v>34</v>
      </c>
      <c r="AW626" s="13" t="s">
        <v>33</v>
      </c>
      <c r="AX626" s="13" t="s">
        <v>78</v>
      </c>
      <c r="AY626" s="244" t="s">
        <v>162</v>
      </c>
    </row>
    <row r="627" s="14" customFormat="1">
      <c r="A627" s="14"/>
      <c r="B627" s="245"/>
      <c r="C627" s="246"/>
      <c r="D627" s="236" t="s">
        <v>170</v>
      </c>
      <c r="E627" s="247" t="s">
        <v>1</v>
      </c>
      <c r="F627" s="248" t="s">
        <v>575</v>
      </c>
      <c r="G627" s="246"/>
      <c r="H627" s="249">
        <v>42.715000000000003</v>
      </c>
      <c r="I627" s="250"/>
      <c r="J627" s="246"/>
      <c r="K627" s="246"/>
      <c r="L627" s="251"/>
      <c r="M627" s="252"/>
      <c r="N627" s="253"/>
      <c r="O627" s="253"/>
      <c r="P627" s="253"/>
      <c r="Q627" s="253"/>
      <c r="R627" s="253"/>
      <c r="S627" s="253"/>
      <c r="T627" s="25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5" t="s">
        <v>170</v>
      </c>
      <c r="AU627" s="255" t="s">
        <v>87</v>
      </c>
      <c r="AV627" s="14" t="s">
        <v>87</v>
      </c>
      <c r="AW627" s="14" t="s">
        <v>33</v>
      </c>
      <c r="AX627" s="14" t="s">
        <v>78</v>
      </c>
      <c r="AY627" s="255" t="s">
        <v>162</v>
      </c>
    </row>
    <row r="628" s="14" customFormat="1">
      <c r="A628" s="14"/>
      <c r="B628" s="245"/>
      <c r="C628" s="246"/>
      <c r="D628" s="236" t="s">
        <v>170</v>
      </c>
      <c r="E628" s="247" t="s">
        <v>1</v>
      </c>
      <c r="F628" s="248" t="s">
        <v>576</v>
      </c>
      <c r="G628" s="246"/>
      <c r="H628" s="249">
        <v>2.9279999999999999</v>
      </c>
      <c r="I628" s="250"/>
      <c r="J628" s="246"/>
      <c r="K628" s="246"/>
      <c r="L628" s="251"/>
      <c r="M628" s="252"/>
      <c r="N628" s="253"/>
      <c r="O628" s="253"/>
      <c r="P628" s="253"/>
      <c r="Q628" s="253"/>
      <c r="R628" s="253"/>
      <c r="S628" s="253"/>
      <c r="T628" s="25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5" t="s">
        <v>170</v>
      </c>
      <c r="AU628" s="255" t="s">
        <v>87</v>
      </c>
      <c r="AV628" s="14" t="s">
        <v>87</v>
      </c>
      <c r="AW628" s="14" t="s">
        <v>33</v>
      </c>
      <c r="AX628" s="14" t="s">
        <v>78</v>
      </c>
      <c r="AY628" s="255" t="s">
        <v>162</v>
      </c>
    </row>
    <row r="629" s="15" customFormat="1">
      <c r="A629" s="15"/>
      <c r="B629" s="256"/>
      <c r="C629" s="257"/>
      <c r="D629" s="236" t="s">
        <v>170</v>
      </c>
      <c r="E629" s="258" t="s">
        <v>1</v>
      </c>
      <c r="F629" s="259" t="s">
        <v>180</v>
      </c>
      <c r="G629" s="257"/>
      <c r="H629" s="260">
        <v>138.804</v>
      </c>
      <c r="I629" s="261"/>
      <c r="J629" s="257"/>
      <c r="K629" s="257"/>
      <c r="L629" s="262"/>
      <c r="M629" s="263"/>
      <c r="N629" s="264"/>
      <c r="O629" s="264"/>
      <c r="P629" s="264"/>
      <c r="Q629" s="264"/>
      <c r="R629" s="264"/>
      <c r="S629" s="264"/>
      <c r="T629" s="26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6" t="s">
        <v>170</v>
      </c>
      <c r="AU629" s="266" t="s">
        <v>87</v>
      </c>
      <c r="AV629" s="15" t="s">
        <v>168</v>
      </c>
      <c r="AW629" s="15" t="s">
        <v>33</v>
      </c>
      <c r="AX629" s="15" t="s">
        <v>34</v>
      </c>
      <c r="AY629" s="266" t="s">
        <v>162</v>
      </c>
    </row>
    <row r="630" s="2" customFormat="1" ht="16.5" customHeight="1">
      <c r="A630" s="39"/>
      <c r="B630" s="40"/>
      <c r="C630" s="267" t="s">
        <v>752</v>
      </c>
      <c r="D630" s="267" t="s">
        <v>250</v>
      </c>
      <c r="E630" s="268" t="s">
        <v>753</v>
      </c>
      <c r="F630" s="269" t="s">
        <v>754</v>
      </c>
      <c r="G630" s="270" t="s">
        <v>167</v>
      </c>
      <c r="H630" s="271">
        <v>159.625</v>
      </c>
      <c r="I630" s="272"/>
      <c r="J630" s="273">
        <f>ROUND(I630*H630,1)</f>
        <v>0</v>
      </c>
      <c r="K630" s="274"/>
      <c r="L630" s="275"/>
      <c r="M630" s="276" t="s">
        <v>1</v>
      </c>
      <c r="N630" s="277" t="s">
        <v>43</v>
      </c>
      <c r="O630" s="92"/>
      <c r="P630" s="230">
        <f>O630*H630</f>
        <v>0</v>
      </c>
      <c r="Q630" s="230">
        <v>0.0054000000000000003</v>
      </c>
      <c r="R630" s="230">
        <f>Q630*H630</f>
        <v>0.86197500000000005</v>
      </c>
      <c r="S630" s="230">
        <v>0</v>
      </c>
      <c r="T630" s="231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2" t="s">
        <v>371</v>
      </c>
      <c r="AT630" s="232" t="s">
        <v>250</v>
      </c>
      <c r="AU630" s="232" t="s">
        <v>87</v>
      </c>
      <c r="AY630" s="18" t="s">
        <v>162</v>
      </c>
      <c r="BE630" s="233">
        <f>IF(N630="základní",J630,0)</f>
        <v>0</v>
      </c>
      <c r="BF630" s="233">
        <f>IF(N630="snížená",J630,0)</f>
        <v>0</v>
      </c>
      <c r="BG630" s="233">
        <f>IF(N630="zákl. přenesená",J630,0)</f>
        <v>0</v>
      </c>
      <c r="BH630" s="233">
        <f>IF(N630="sníž. přenesená",J630,0)</f>
        <v>0</v>
      </c>
      <c r="BI630" s="233">
        <f>IF(N630="nulová",J630,0)</f>
        <v>0</v>
      </c>
      <c r="BJ630" s="18" t="s">
        <v>34</v>
      </c>
      <c r="BK630" s="233">
        <f>ROUND(I630*H630,1)</f>
        <v>0</v>
      </c>
      <c r="BL630" s="18" t="s">
        <v>249</v>
      </c>
      <c r="BM630" s="232" t="s">
        <v>755</v>
      </c>
    </row>
    <row r="631" s="14" customFormat="1">
      <c r="A631" s="14"/>
      <c r="B631" s="245"/>
      <c r="C631" s="246"/>
      <c r="D631" s="236" t="s">
        <v>170</v>
      </c>
      <c r="E631" s="246"/>
      <c r="F631" s="248" t="s">
        <v>756</v>
      </c>
      <c r="G631" s="246"/>
      <c r="H631" s="249">
        <v>159.625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5" t="s">
        <v>170</v>
      </c>
      <c r="AU631" s="255" t="s">
        <v>87</v>
      </c>
      <c r="AV631" s="14" t="s">
        <v>87</v>
      </c>
      <c r="AW631" s="14" t="s">
        <v>4</v>
      </c>
      <c r="AX631" s="14" t="s">
        <v>34</v>
      </c>
      <c r="AY631" s="255" t="s">
        <v>162</v>
      </c>
    </row>
    <row r="632" s="2" customFormat="1" ht="24.15" customHeight="1">
      <c r="A632" s="39"/>
      <c r="B632" s="40"/>
      <c r="C632" s="220" t="s">
        <v>757</v>
      </c>
      <c r="D632" s="220" t="s">
        <v>164</v>
      </c>
      <c r="E632" s="221" t="s">
        <v>758</v>
      </c>
      <c r="F632" s="222" t="s">
        <v>759</v>
      </c>
      <c r="G632" s="223" t="s">
        <v>760</v>
      </c>
      <c r="H632" s="289"/>
      <c r="I632" s="225"/>
      <c r="J632" s="226">
        <f>ROUND(I632*H632,1)</f>
        <v>0</v>
      </c>
      <c r="K632" s="227"/>
      <c r="L632" s="45"/>
      <c r="M632" s="228" t="s">
        <v>1</v>
      </c>
      <c r="N632" s="229" t="s">
        <v>43</v>
      </c>
      <c r="O632" s="92"/>
      <c r="P632" s="230">
        <f>O632*H632</f>
        <v>0</v>
      </c>
      <c r="Q632" s="230">
        <v>0</v>
      </c>
      <c r="R632" s="230">
        <f>Q632*H632</f>
        <v>0</v>
      </c>
      <c r="S632" s="230">
        <v>0</v>
      </c>
      <c r="T632" s="231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2" t="s">
        <v>249</v>
      </c>
      <c r="AT632" s="232" t="s">
        <v>164</v>
      </c>
      <c r="AU632" s="232" t="s">
        <v>87</v>
      </c>
      <c r="AY632" s="18" t="s">
        <v>162</v>
      </c>
      <c r="BE632" s="233">
        <f>IF(N632="základní",J632,0)</f>
        <v>0</v>
      </c>
      <c r="BF632" s="233">
        <f>IF(N632="snížená",J632,0)</f>
        <v>0</v>
      </c>
      <c r="BG632" s="233">
        <f>IF(N632="zákl. přenesená",J632,0)</f>
        <v>0</v>
      </c>
      <c r="BH632" s="233">
        <f>IF(N632="sníž. přenesená",J632,0)</f>
        <v>0</v>
      </c>
      <c r="BI632" s="233">
        <f>IF(N632="nulová",J632,0)</f>
        <v>0</v>
      </c>
      <c r="BJ632" s="18" t="s">
        <v>34</v>
      </c>
      <c r="BK632" s="233">
        <f>ROUND(I632*H632,1)</f>
        <v>0</v>
      </c>
      <c r="BL632" s="18" t="s">
        <v>249</v>
      </c>
      <c r="BM632" s="232" t="s">
        <v>761</v>
      </c>
    </row>
    <row r="633" s="12" customFormat="1" ht="22.8" customHeight="1">
      <c r="A633" s="12"/>
      <c r="B633" s="204"/>
      <c r="C633" s="205"/>
      <c r="D633" s="206" t="s">
        <v>77</v>
      </c>
      <c r="E633" s="218" t="s">
        <v>762</v>
      </c>
      <c r="F633" s="218" t="s">
        <v>763</v>
      </c>
      <c r="G633" s="205"/>
      <c r="H633" s="205"/>
      <c r="I633" s="208"/>
      <c r="J633" s="219">
        <f>BK633</f>
        <v>0</v>
      </c>
      <c r="K633" s="205"/>
      <c r="L633" s="210"/>
      <c r="M633" s="211"/>
      <c r="N633" s="212"/>
      <c r="O633" s="212"/>
      <c r="P633" s="213">
        <f>SUM(P634:P662)</f>
        <v>0</v>
      </c>
      <c r="Q633" s="212"/>
      <c r="R633" s="213">
        <f>SUM(R634:R662)</f>
        <v>3.8938624351443996</v>
      </c>
      <c r="S633" s="212"/>
      <c r="T633" s="214">
        <f>SUM(T634:T662)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15" t="s">
        <v>87</v>
      </c>
      <c r="AT633" s="216" t="s">
        <v>77</v>
      </c>
      <c r="AU633" s="216" t="s">
        <v>34</v>
      </c>
      <c r="AY633" s="215" t="s">
        <v>162</v>
      </c>
      <c r="BK633" s="217">
        <f>SUM(BK634:BK662)</f>
        <v>0</v>
      </c>
    </row>
    <row r="634" s="2" customFormat="1" ht="24.15" customHeight="1">
      <c r="A634" s="39"/>
      <c r="B634" s="40"/>
      <c r="C634" s="220" t="s">
        <v>764</v>
      </c>
      <c r="D634" s="220" t="s">
        <v>164</v>
      </c>
      <c r="E634" s="221" t="s">
        <v>765</v>
      </c>
      <c r="F634" s="222" t="s">
        <v>766</v>
      </c>
      <c r="G634" s="223" t="s">
        <v>167</v>
      </c>
      <c r="H634" s="224">
        <v>950.596</v>
      </c>
      <c r="I634" s="225"/>
      <c r="J634" s="226">
        <f>ROUND(I634*H634,1)</f>
        <v>0</v>
      </c>
      <c r="K634" s="227"/>
      <c r="L634" s="45"/>
      <c r="M634" s="228" t="s">
        <v>1</v>
      </c>
      <c r="N634" s="229" t="s">
        <v>43</v>
      </c>
      <c r="O634" s="92"/>
      <c r="P634" s="230">
        <f>O634*H634</f>
        <v>0</v>
      </c>
      <c r="Q634" s="230">
        <v>0</v>
      </c>
      <c r="R634" s="230">
        <f>Q634*H634</f>
        <v>0</v>
      </c>
      <c r="S634" s="230">
        <v>0</v>
      </c>
      <c r="T634" s="231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2" t="s">
        <v>249</v>
      </c>
      <c r="AT634" s="232" t="s">
        <v>164</v>
      </c>
      <c r="AU634" s="232" t="s">
        <v>87</v>
      </c>
      <c r="AY634" s="18" t="s">
        <v>162</v>
      </c>
      <c r="BE634" s="233">
        <f>IF(N634="základní",J634,0)</f>
        <v>0</v>
      </c>
      <c r="BF634" s="233">
        <f>IF(N634="snížená",J634,0)</f>
        <v>0</v>
      </c>
      <c r="BG634" s="233">
        <f>IF(N634="zákl. přenesená",J634,0)</f>
        <v>0</v>
      </c>
      <c r="BH634" s="233">
        <f>IF(N634="sníž. přenesená",J634,0)</f>
        <v>0</v>
      </c>
      <c r="BI634" s="233">
        <f>IF(N634="nulová",J634,0)</f>
        <v>0</v>
      </c>
      <c r="BJ634" s="18" t="s">
        <v>34</v>
      </c>
      <c r="BK634" s="233">
        <f>ROUND(I634*H634,1)</f>
        <v>0</v>
      </c>
      <c r="BL634" s="18" t="s">
        <v>249</v>
      </c>
      <c r="BM634" s="232" t="s">
        <v>767</v>
      </c>
    </row>
    <row r="635" s="13" customFormat="1">
      <c r="A635" s="13"/>
      <c r="B635" s="234"/>
      <c r="C635" s="235"/>
      <c r="D635" s="236" t="s">
        <v>170</v>
      </c>
      <c r="E635" s="237" t="s">
        <v>1</v>
      </c>
      <c r="F635" s="238" t="s">
        <v>768</v>
      </c>
      <c r="G635" s="235"/>
      <c r="H635" s="237" t="s">
        <v>1</v>
      </c>
      <c r="I635" s="239"/>
      <c r="J635" s="235"/>
      <c r="K635" s="235"/>
      <c r="L635" s="240"/>
      <c r="M635" s="241"/>
      <c r="N635" s="242"/>
      <c r="O635" s="242"/>
      <c r="P635" s="242"/>
      <c r="Q635" s="242"/>
      <c r="R635" s="242"/>
      <c r="S635" s="242"/>
      <c r="T635" s="24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4" t="s">
        <v>170</v>
      </c>
      <c r="AU635" s="244" t="s">
        <v>87</v>
      </c>
      <c r="AV635" s="13" t="s">
        <v>34</v>
      </c>
      <c r="AW635" s="13" t="s">
        <v>33</v>
      </c>
      <c r="AX635" s="13" t="s">
        <v>78</v>
      </c>
      <c r="AY635" s="244" t="s">
        <v>162</v>
      </c>
    </row>
    <row r="636" s="13" customFormat="1">
      <c r="A636" s="13"/>
      <c r="B636" s="234"/>
      <c r="C636" s="235"/>
      <c r="D636" s="236" t="s">
        <v>170</v>
      </c>
      <c r="E636" s="237" t="s">
        <v>1</v>
      </c>
      <c r="F636" s="238" t="s">
        <v>769</v>
      </c>
      <c r="G636" s="235"/>
      <c r="H636" s="237" t="s">
        <v>1</v>
      </c>
      <c r="I636" s="239"/>
      <c r="J636" s="235"/>
      <c r="K636" s="235"/>
      <c r="L636" s="240"/>
      <c r="M636" s="241"/>
      <c r="N636" s="242"/>
      <c r="O636" s="242"/>
      <c r="P636" s="242"/>
      <c r="Q636" s="242"/>
      <c r="R636" s="242"/>
      <c r="S636" s="242"/>
      <c r="T636" s="24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4" t="s">
        <v>170</v>
      </c>
      <c r="AU636" s="244" t="s">
        <v>87</v>
      </c>
      <c r="AV636" s="13" t="s">
        <v>34</v>
      </c>
      <c r="AW636" s="13" t="s">
        <v>33</v>
      </c>
      <c r="AX636" s="13" t="s">
        <v>78</v>
      </c>
      <c r="AY636" s="244" t="s">
        <v>162</v>
      </c>
    </row>
    <row r="637" s="13" customFormat="1">
      <c r="A637" s="13"/>
      <c r="B637" s="234"/>
      <c r="C637" s="235"/>
      <c r="D637" s="236" t="s">
        <v>170</v>
      </c>
      <c r="E637" s="237" t="s">
        <v>1</v>
      </c>
      <c r="F637" s="238" t="s">
        <v>770</v>
      </c>
      <c r="G637" s="235"/>
      <c r="H637" s="237" t="s">
        <v>1</v>
      </c>
      <c r="I637" s="239"/>
      <c r="J637" s="235"/>
      <c r="K637" s="235"/>
      <c r="L637" s="240"/>
      <c r="M637" s="241"/>
      <c r="N637" s="242"/>
      <c r="O637" s="242"/>
      <c r="P637" s="242"/>
      <c r="Q637" s="242"/>
      <c r="R637" s="242"/>
      <c r="S637" s="242"/>
      <c r="T637" s="24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4" t="s">
        <v>170</v>
      </c>
      <c r="AU637" s="244" t="s">
        <v>87</v>
      </c>
      <c r="AV637" s="13" t="s">
        <v>34</v>
      </c>
      <c r="AW637" s="13" t="s">
        <v>33</v>
      </c>
      <c r="AX637" s="13" t="s">
        <v>78</v>
      </c>
      <c r="AY637" s="244" t="s">
        <v>162</v>
      </c>
    </row>
    <row r="638" s="14" customFormat="1">
      <c r="A638" s="14"/>
      <c r="B638" s="245"/>
      <c r="C638" s="246"/>
      <c r="D638" s="236" t="s">
        <v>170</v>
      </c>
      <c r="E638" s="247" t="s">
        <v>1</v>
      </c>
      <c r="F638" s="248" t="s">
        <v>771</v>
      </c>
      <c r="G638" s="246"/>
      <c r="H638" s="249">
        <v>324.39800000000002</v>
      </c>
      <c r="I638" s="250"/>
      <c r="J638" s="246"/>
      <c r="K638" s="246"/>
      <c r="L638" s="251"/>
      <c r="M638" s="252"/>
      <c r="N638" s="253"/>
      <c r="O638" s="253"/>
      <c r="P638" s="253"/>
      <c r="Q638" s="253"/>
      <c r="R638" s="253"/>
      <c r="S638" s="253"/>
      <c r="T638" s="25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5" t="s">
        <v>170</v>
      </c>
      <c r="AU638" s="255" t="s">
        <v>87</v>
      </c>
      <c r="AV638" s="14" t="s">
        <v>87</v>
      </c>
      <c r="AW638" s="14" t="s">
        <v>33</v>
      </c>
      <c r="AX638" s="14" t="s">
        <v>78</v>
      </c>
      <c r="AY638" s="255" t="s">
        <v>162</v>
      </c>
    </row>
    <row r="639" s="14" customFormat="1">
      <c r="A639" s="14"/>
      <c r="B639" s="245"/>
      <c r="C639" s="246"/>
      <c r="D639" s="236" t="s">
        <v>170</v>
      </c>
      <c r="E639" s="247" t="s">
        <v>1</v>
      </c>
      <c r="F639" s="248" t="s">
        <v>772</v>
      </c>
      <c r="G639" s="246"/>
      <c r="H639" s="249">
        <v>12.096</v>
      </c>
      <c r="I639" s="250"/>
      <c r="J639" s="246"/>
      <c r="K639" s="246"/>
      <c r="L639" s="251"/>
      <c r="M639" s="252"/>
      <c r="N639" s="253"/>
      <c r="O639" s="253"/>
      <c r="P639" s="253"/>
      <c r="Q639" s="253"/>
      <c r="R639" s="253"/>
      <c r="S639" s="253"/>
      <c r="T639" s="25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5" t="s">
        <v>170</v>
      </c>
      <c r="AU639" s="255" t="s">
        <v>87</v>
      </c>
      <c r="AV639" s="14" t="s">
        <v>87</v>
      </c>
      <c r="AW639" s="14" t="s">
        <v>33</v>
      </c>
      <c r="AX639" s="14" t="s">
        <v>78</v>
      </c>
      <c r="AY639" s="255" t="s">
        <v>162</v>
      </c>
    </row>
    <row r="640" s="13" customFormat="1">
      <c r="A640" s="13"/>
      <c r="B640" s="234"/>
      <c r="C640" s="235"/>
      <c r="D640" s="236" t="s">
        <v>170</v>
      </c>
      <c r="E640" s="237" t="s">
        <v>1</v>
      </c>
      <c r="F640" s="238" t="s">
        <v>570</v>
      </c>
      <c r="G640" s="235"/>
      <c r="H640" s="237" t="s">
        <v>1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4" t="s">
        <v>170</v>
      </c>
      <c r="AU640" s="244" t="s">
        <v>87</v>
      </c>
      <c r="AV640" s="13" t="s">
        <v>34</v>
      </c>
      <c r="AW640" s="13" t="s">
        <v>33</v>
      </c>
      <c r="AX640" s="13" t="s">
        <v>78</v>
      </c>
      <c r="AY640" s="244" t="s">
        <v>162</v>
      </c>
    </row>
    <row r="641" s="14" customFormat="1">
      <c r="A641" s="14"/>
      <c r="B641" s="245"/>
      <c r="C641" s="246"/>
      <c r="D641" s="236" t="s">
        <v>170</v>
      </c>
      <c r="E641" s="247" t="s">
        <v>1</v>
      </c>
      <c r="F641" s="248" t="s">
        <v>571</v>
      </c>
      <c r="G641" s="246"/>
      <c r="H641" s="249">
        <v>45.823999999999998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5" t="s">
        <v>170</v>
      </c>
      <c r="AU641" s="255" t="s">
        <v>87</v>
      </c>
      <c r="AV641" s="14" t="s">
        <v>87</v>
      </c>
      <c r="AW641" s="14" t="s">
        <v>33</v>
      </c>
      <c r="AX641" s="14" t="s">
        <v>78</v>
      </c>
      <c r="AY641" s="255" t="s">
        <v>162</v>
      </c>
    </row>
    <row r="642" s="13" customFormat="1">
      <c r="A642" s="13"/>
      <c r="B642" s="234"/>
      <c r="C642" s="235"/>
      <c r="D642" s="236" t="s">
        <v>170</v>
      </c>
      <c r="E642" s="237" t="s">
        <v>1</v>
      </c>
      <c r="F642" s="238" t="s">
        <v>572</v>
      </c>
      <c r="G642" s="235"/>
      <c r="H642" s="237" t="s">
        <v>1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4" t="s">
        <v>170</v>
      </c>
      <c r="AU642" s="244" t="s">
        <v>87</v>
      </c>
      <c r="AV642" s="13" t="s">
        <v>34</v>
      </c>
      <c r="AW642" s="13" t="s">
        <v>33</v>
      </c>
      <c r="AX642" s="13" t="s">
        <v>78</v>
      </c>
      <c r="AY642" s="244" t="s">
        <v>162</v>
      </c>
    </row>
    <row r="643" s="14" customFormat="1">
      <c r="A643" s="14"/>
      <c r="B643" s="245"/>
      <c r="C643" s="246"/>
      <c r="D643" s="236" t="s">
        <v>170</v>
      </c>
      <c r="E643" s="247" t="s">
        <v>1</v>
      </c>
      <c r="F643" s="248" t="s">
        <v>573</v>
      </c>
      <c r="G643" s="246"/>
      <c r="H643" s="249">
        <v>47.337000000000003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5" t="s">
        <v>170</v>
      </c>
      <c r="AU643" s="255" t="s">
        <v>87</v>
      </c>
      <c r="AV643" s="14" t="s">
        <v>87</v>
      </c>
      <c r="AW643" s="14" t="s">
        <v>33</v>
      </c>
      <c r="AX643" s="14" t="s">
        <v>78</v>
      </c>
      <c r="AY643" s="255" t="s">
        <v>162</v>
      </c>
    </row>
    <row r="644" s="13" customFormat="1">
      <c r="A644" s="13"/>
      <c r="B644" s="234"/>
      <c r="C644" s="235"/>
      <c r="D644" s="236" t="s">
        <v>170</v>
      </c>
      <c r="E644" s="237" t="s">
        <v>1</v>
      </c>
      <c r="F644" s="238" t="s">
        <v>574</v>
      </c>
      <c r="G644" s="235"/>
      <c r="H644" s="237" t="s">
        <v>1</v>
      </c>
      <c r="I644" s="239"/>
      <c r="J644" s="235"/>
      <c r="K644" s="235"/>
      <c r="L644" s="240"/>
      <c r="M644" s="241"/>
      <c r="N644" s="242"/>
      <c r="O644" s="242"/>
      <c r="P644" s="242"/>
      <c r="Q644" s="242"/>
      <c r="R644" s="242"/>
      <c r="S644" s="242"/>
      <c r="T644" s="24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4" t="s">
        <v>170</v>
      </c>
      <c r="AU644" s="244" t="s">
        <v>87</v>
      </c>
      <c r="AV644" s="13" t="s">
        <v>34</v>
      </c>
      <c r="AW644" s="13" t="s">
        <v>33</v>
      </c>
      <c r="AX644" s="13" t="s">
        <v>78</v>
      </c>
      <c r="AY644" s="244" t="s">
        <v>162</v>
      </c>
    </row>
    <row r="645" s="14" customFormat="1">
      <c r="A645" s="14"/>
      <c r="B645" s="245"/>
      <c r="C645" s="246"/>
      <c r="D645" s="236" t="s">
        <v>170</v>
      </c>
      <c r="E645" s="247" t="s">
        <v>1</v>
      </c>
      <c r="F645" s="248" t="s">
        <v>575</v>
      </c>
      <c r="G645" s="246"/>
      <c r="H645" s="249">
        <v>42.715000000000003</v>
      </c>
      <c r="I645" s="250"/>
      <c r="J645" s="246"/>
      <c r="K645" s="246"/>
      <c r="L645" s="251"/>
      <c r="M645" s="252"/>
      <c r="N645" s="253"/>
      <c r="O645" s="253"/>
      <c r="P645" s="253"/>
      <c r="Q645" s="253"/>
      <c r="R645" s="253"/>
      <c r="S645" s="253"/>
      <c r="T645" s="25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5" t="s">
        <v>170</v>
      </c>
      <c r="AU645" s="255" t="s">
        <v>87</v>
      </c>
      <c r="AV645" s="14" t="s">
        <v>87</v>
      </c>
      <c r="AW645" s="14" t="s">
        <v>33</v>
      </c>
      <c r="AX645" s="14" t="s">
        <v>78</v>
      </c>
      <c r="AY645" s="255" t="s">
        <v>162</v>
      </c>
    </row>
    <row r="646" s="14" customFormat="1">
      <c r="A646" s="14"/>
      <c r="B646" s="245"/>
      <c r="C646" s="246"/>
      <c r="D646" s="236" t="s">
        <v>170</v>
      </c>
      <c r="E646" s="247" t="s">
        <v>1</v>
      </c>
      <c r="F646" s="248" t="s">
        <v>576</v>
      </c>
      <c r="G646" s="246"/>
      <c r="H646" s="249">
        <v>2.9279999999999999</v>
      </c>
      <c r="I646" s="250"/>
      <c r="J646" s="246"/>
      <c r="K646" s="246"/>
      <c r="L646" s="251"/>
      <c r="M646" s="252"/>
      <c r="N646" s="253"/>
      <c r="O646" s="253"/>
      <c r="P646" s="253"/>
      <c r="Q646" s="253"/>
      <c r="R646" s="253"/>
      <c r="S646" s="253"/>
      <c r="T646" s="25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5" t="s">
        <v>170</v>
      </c>
      <c r="AU646" s="255" t="s">
        <v>87</v>
      </c>
      <c r="AV646" s="14" t="s">
        <v>87</v>
      </c>
      <c r="AW646" s="14" t="s">
        <v>33</v>
      </c>
      <c r="AX646" s="14" t="s">
        <v>78</v>
      </c>
      <c r="AY646" s="255" t="s">
        <v>162</v>
      </c>
    </row>
    <row r="647" s="16" customFormat="1">
      <c r="A647" s="16"/>
      <c r="B647" s="278"/>
      <c r="C647" s="279"/>
      <c r="D647" s="236" t="s">
        <v>170</v>
      </c>
      <c r="E647" s="280" t="s">
        <v>1</v>
      </c>
      <c r="F647" s="281" t="s">
        <v>435</v>
      </c>
      <c r="G647" s="279"/>
      <c r="H647" s="282">
        <v>475.298</v>
      </c>
      <c r="I647" s="283"/>
      <c r="J647" s="279"/>
      <c r="K647" s="279"/>
      <c r="L647" s="284"/>
      <c r="M647" s="285"/>
      <c r="N647" s="286"/>
      <c r="O647" s="286"/>
      <c r="P647" s="286"/>
      <c r="Q647" s="286"/>
      <c r="R647" s="286"/>
      <c r="S647" s="286"/>
      <c r="T647" s="287"/>
      <c r="U647" s="16"/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T647" s="288" t="s">
        <v>170</v>
      </c>
      <c r="AU647" s="288" t="s">
        <v>87</v>
      </c>
      <c r="AV647" s="16" t="s">
        <v>181</v>
      </c>
      <c r="AW647" s="16" t="s">
        <v>33</v>
      </c>
      <c r="AX647" s="16" t="s">
        <v>78</v>
      </c>
      <c r="AY647" s="288" t="s">
        <v>162</v>
      </c>
    </row>
    <row r="648" s="13" customFormat="1">
      <c r="A648" s="13"/>
      <c r="B648" s="234"/>
      <c r="C648" s="235"/>
      <c r="D648" s="236" t="s">
        <v>170</v>
      </c>
      <c r="E648" s="237" t="s">
        <v>1</v>
      </c>
      <c r="F648" s="238" t="s">
        <v>773</v>
      </c>
      <c r="G648" s="235"/>
      <c r="H648" s="237" t="s">
        <v>1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4" t="s">
        <v>170</v>
      </c>
      <c r="AU648" s="244" t="s">
        <v>87</v>
      </c>
      <c r="AV648" s="13" t="s">
        <v>34</v>
      </c>
      <c r="AW648" s="13" t="s">
        <v>33</v>
      </c>
      <c r="AX648" s="13" t="s">
        <v>78</v>
      </c>
      <c r="AY648" s="244" t="s">
        <v>162</v>
      </c>
    </row>
    <row r="649" s="14" customFormat="1">
      <c r="A649" s="14"/>
      <c r="B649" s="245"/>
      <c r="C649" s="246"/>
      <c r="D649" s="236" t="s">
        <v>170</v>
      </c>
      <c r="E649" s="247" t="s">
        <v>1</v>
      </c>
      <c r="F649" s="248" t="s">
        <v>774</v>
      </c>
      <c r="G649" s="246"/>
      <c r="H649" s="249">
        <v>475.298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5" t="s">
        <v>170</v>
      </c>
      <c r="AU649" s="255" t="s">
        <v>87</v>
      </c>
      <c r="AV649" s="14" t="s">
        <v>87</v>
      </c>
      <c r="AW649" s="14" t="s">
        <v>33</v>
      </c>
      <c r="AX649" s="14" t="s">
        <v>78</v>
      </c>
      <c r="AY649" s="255" t="s">
        <v>162</v>
      </c>
    </row>
    <row r="650" s="15" customFormat="1">
      <c r="A650" s="15"/>
      <c r="B650" s="256"/>
      <c r="C650" s="257"/>
      <c r="D650" s="236" t="s">
        <v>170</v>
      </c>
      <c r="E650" s="258" t="s">
        <v>1</v>
      </c>
      <c r="F650" s="259" t="s">
        <v>180</v>
      </c>
      <c r="G650" s="257"/>
      <c r="H650" s="260">
        <v>950.596</v>
      </c>
      <c r="I650" s="261"/>
      <c r="J650" s="257"/>
      <c r="K650" s="257"/>
      <c r="L650" s="262"/>
      <c r="M650" s="263"/>
      <c r="N650" s="264"/>
      <c r="O650" s="264"/>
      <c r="P650" s="264"/>
      <c r="Q650" s="264"/>
      <c r="R650" s="264"/>
      <c r="S650" s="264"/>
      <c r="T650" s="26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6" t="s">
        <v>170</v>
      </c>
      <c r="AU650" s="266" t="s">
        <v>87</v>
      </c>
      <c r="AV650" s="15" t="s">
        <v>168</v>
      </c>
      <c r="AW650" s="15" t="s">
        <v>33</v>
      </c>
      <c r="AX650" s="15" t="s">
        <v>34</v>
      </c>
      <c r="AY650" s="266" t="s">
        <v>162</v>
      </c>
    </row>
    <row r="651" s="2" customFormat="1" ht="21.75" customHeight="1">
      <c r="A651" s="39"/>
      <c r="B651" s="40"/>
      <c r="C651" s="267" t="s">
        <v>775</v>
      </c>
      <c r="D651" s="267" t="s">
        <v>250</v>
      </c>
      <c r="E651" s="268" t="s">
        <v>776</v>
      </c>
      <c r="F651" s="269" t="s">
        <v>777</v>
      </c>
      <c r="G651" s="270" t="s">
        <v>167</v>
      </c>
      <c r="H651" s="271">
        <v>499.06299999999999</v>
      </c>
      <c r="I651" s="272"/>
      <c r="J651" s="273">
        <f>ROUND(I651*H651,1)</f>
        <v>0</v>
      </c>
      <c r="K651" s="274"/>
      <c r="L651" s="275"/>
      <c r="M651" s="276" t="s">
        <v>1</v>
      </c>
      <c r="N651" s="277" t="s">
        <v>43</v>
      </c>
      <c r="O651" s="92"/>
      <c r="P651" s="230">
        <f>O651*H651</f>
        <v>0</v>
      </c>
      <c r="Q651" s="230">
        <v>0.0035000000000000001</v>
      </c>
      <c r="R651" s="230">
        <f>Q651*H651</f>
        <v>1.7467204999999999</v>
      </c>
      <c r="S651" s="230">
        <v>0</v>
      </c>
      <c r="T651" s="231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2" t="s">
        <v>371</v>
      </c>
      <c r="AT651" s="232" t="s">
        <v>250</v>
      </c>
      <c r="AU651" s="232" t="s">
        <v>87</v>
      </c>
      <c r="AY651" s="18" t="s">
        <v>162</v>
      </c>
      <c r="BE651" s="233">
        <f>IF(N651="základní",J651,0)</f>
        <v>0</v>
      </c>
      <c r="BF651" s="233">
        <f>IF(N651="snížená",J651,0)</f>
        <v>0</v>
      </c>
      <c r="BG651" s="233">
        <f>IF(N651="zákl. přenesená",J651,0)</f>
        <v>0</v>
      </c>
      <c r="BH651" s="233">
        <f>IF(N651="sníž. přenesená",J651,0)</f>
        <v>0</v>
      </c>
      <c r="BI651" s="233">
        <f>IF(N651="nulová",J651,0)</f>
        <v>0</v>
      </c>
      <c r="BJ651" s="18" t="s">
        <v>34</v>
      </c>
      <c r="BK651" s="233">
        <f>ROUND(I651*H651,1)</f>
        <v>0</v>
      </c>
      <c r="BL651" s="18" t="s">
        <v>249</v>
      </c>
      <c r="BM651" s="232" t="s">
        <v>778</v>
      </c>
    </row>
    <row r="652" s="14" customFormat="1">
      <c r="A652" s="14"/>
      <c r="B652" s="245"/>
      <c r="C652" s="246"/>
      <c r="D652" s="236" t="s">
        <v>170</v>
      </c>
      <c r="E652" s="246"/>
      <c r="F652" s="248" t="s">
        <v>779</v>
      </c>
      <c r="G652" s="246"/>
      <c r="H652" s="249">
        <v>499.06299999999999</v>
      </c>
      <c r="I652" s="250"/>
      <c r="J652" s="246"/>
      <c r="K652" s="246"/>
      <c r="L652" s="251"/>
      <c r="M652" s="252"/>
      <c r="N652" s="253"/>
      <c r="O652" s="253"/>
      <c r="P652" s="253"/>
      <c r="Q652" s="253"/>
      <c r="R652" s="253"/>
      <c r="S652" s="253"/>
      <c r="T652" s="25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5" t="s">
        <v>170</v>
      </c>
      <c r="AU652" s="255" t="s">
        <v>87</v>
      </c>
      <c r="AV652" s="14" t="s">
        <v>87</v>
      </c>
      <c r="AW652" s="14" t="s">
        <v>4</v>
      </c>
      <c r="AX652" s="14" t="s">
        <v>34</v>
      </c>
      <c r="AY652" s="255" t="s">
        <v>162</v>
      </c>
    </row>
    <row r="653" s="2" customFormat="1" ht="21.75" customHeight="1">
      <c r="A653" s="39"/>
      <c r="B653" s="40"/>
      <c r="C653" s="267" t="s">
        <v>780</v>
      </c>
      <c r="D653" s="267" t="s">
        <v>250</v>
      </c>
      <c r="E653" s="268" t="s">
        <v>781</v>
      </c>
      <c r="F653" s="269" t="s">
        <v>782</v>
      </c>
      <c r="G653" s="270" t="s">
        <v>167</v>
      </c>
      <c r="H653" s="271">
        <v>499.06299999999999</v>
      </c>
      <c r="I653" s="272"/>
      <c r="J653" s="273">
        <f>ROUND(I653*H653,1)</f>
        <v>0</v>
      </c>
      <c r="K653" s="274"/>
      <c r="L653" s="275"/>
      <c r="M653" s="276" t="s">
        <v>1</v>
      </c>
      <c r="N653" s="277" t="s">
        <v>43</v>
      </c>
      <c r="O653" s="92"/>
      <c r="P653" s="230">
        <f>O653*H653</f>
        <v>0</v>
      </c>
      <c r="Q653" s="230">
        <v>0.0041999999999999997</v>
      </c>
      <c r="R653" s="230">
        <f>Q653*H653</f>
        <v>2.0960645999999996</v>
      </c>
      <c r="S653" s="230">
        <v>0</v>
      </c>
      <c r="T653" s="231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2" t="s">
        <v>371</v>
      </c>
      <c r="AT653" s="232" t="s">
        <v>250</v>
      </c>
      <c r="AU653" s="232" t="s">
        <v>87</v>
      </c>
      <c r="AY653" s="18" t="s">
        <v>162</v>
      </c>
      <c r="BE653" s="233">
        <f>IF(N653="základní",J653,0)</f>
        <v>0</v>
      </c>
      <c r="BF653" s="233">
        <f>IF(N653="snížená",J653,0)</f>
        <v>0</v>
      </c>
      <c r="BG653" s="233">
        <f>IF(N653="zákl. přenesená",J653,0)</f>
        <v>0</v>
      </c>
      <c r="BH653" s="233">
        <f>IF(N653="sníž. přenesená",J653,0)</f>
        <v>0</v>
      </c>
      <c r="BI653" s="233">
        <f>IF(N653="nulová",J653,0)</f>
        <v>0</v>
      </c>
      <c r="BJ653" s="18" t="s">
        <v>34</v>
      </c>
      <c r="BK653" s="233">
        <f>ROUND(I653*H653,1)</f>
        <v>0</v>
      </c>
      <c r="BL653" s="18" t="s">
        <v>249</v>
      </c>
      <c r="BM653" s="232" t="s">
        <v>783</v>
      </c>
    </row>
    <row r="654" s="14" customFormat="1">
      <c r="A654" s="14"/>
      <c r="B654" s="245"/>
      <c r="C654" s="246"/>
      <c r="D654" s="236" t="s">
        <v>170</v>
      </c>
      <c r="E654" s="246"/>
      <c r="F654" s="248" t="s">
        <v>779</v>
      </c>
      <c r="G654" s="246"/>
      <c r="H654" s="249">
        <v>499.06299999999999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5" t="s">
        <v>170</v>
      </c>
      <c r="AU654" s="255" t="s">
        <v>87</v>
      </c>
      <c r="AV654" s="14" t="s">
        <v>87</v>
      </c>
      <c r="AW654" s="14" t="s">
        <v>4</v>
      </c>
      <c r="AX654" s="14" t="s">
        <v>34</v>
      </c>
      <c r="AY654" s="255" t="s">
        <v>162</v>
      </c>
    </row>
    <row r="655" s="2" customFormat="1" ht="24.15" customHeight="1">
      <c r="A655" s="39"/>
      <c r="B655" s="40"/>
      <c r="C655" s="220" t="s">
        <v>784</v>
      </c>
      <c r="D655" s="220" t="s">
        <v>164</v>
      </c>
      <c r="E655" s="221" t="s">
        <v>785</v>
      </c>
      <c r="F655" s="222" t="s">
        <v>786</v>
      </c>
      <c r="G655" s="223" t="s">
        <v>167</v>
      </c>
      <c r="H655" s="224">
        <v>336.49400000000003</v>
      </c>
      <c r="I655" s="225"/>
      <c r="J655" s="226">
        <f>ROUND(I655*H655,1)</f>
        <v>0</v>
      </c>
      <c r="K655" s="227"/>
      <c r="L655" s="45"/>
      <c r="M655" s="228" t="s">
        <v>1</v>
      </c>
      <c r="N655" s="229" t="s">
        <v>43</v>
      </c>
      <c r="O655" s="92"/>
      <c r="P655" s="230">
        <f>O655*H655</f>
        <v>0</v>
      </c>
      <c r="Q655" s="230">
        <v>2.5792600000000001E-05</v>
      </c>
      <c r="R655" s="230">
        <f>Q655*H655</f>
        <v>0.0086790551444000004</v>
      </c>
      <c r="S655" s="230">
        <v>0</v>
      </c>
      <c r="T655" s="231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2" t="s">
        <v>249</v>
      </c>
      <c r="AT655" s="232" t="s">
        <v>164</v>
      </c>
      <c r="AU655" s="232" t="s">
        <v>87</v>
      </c>
      <c r="AY655" s="18" t="s">
        <v>162</v>
      </c>
      <c r="BE655" s="233">
        <f>IF(N655="základní",J655,0)</f>
        <v>0</v>
      </c>
      <c r="BF655" s="233">
        <f>IF(N655="snížená",J655,0)</f>
        <v>0</v>
      </c>
      <c r="BG655" s="233">
        <f>IF(N655="zákl. přenesená",J655,0)</f>
        <v>0</v>
      </c>
      <c r="BH655" s="233">
        <f>IF(N655="sníž. přenesená",J655,0)</f>
        <v>0</v>
      </c>
      <c r="BI655" s="233">
        <f>IF(N655="nulová",J655,0)</f>
        <v>0</v>
      </c>
      <c r="BJ655" s="18" t="s">
        <v>34</v>
      </c>
      <c r="BK655" s="233">
        <f>ROUND(I655*H655,1)</f>
        <v>0</v>
      </c>
      <c r="BL655" s="18" t="s">
        <v>249</v>
      </c>
      <c r="BM655" s="232" t="s">
        <v>787</v>
      </c>
    </row>
    <row r="656" s="13" customFormat="1">
      <c r="A656" s="13"/>
      <c r="B656" s="234"/>
      <c r="C656" s="235"/>
      <c r="D656" s="236" t="s">
        <v>170</v>
      </c>
      <c r="E656" s="237" t="s">
        <v>1</v>
      </c>
      <c r="F656" s="238" t="s">
        <v>770</v>
      </c>
      <c r="G656" s="235"/>
      <c r="H656" s="237" t="s">
        <v>1</v>
      </c>
      <c r="I656" s="239"/>
      <c r="J656" s="235"/>
      <c r="K656" s="235"/>
      <c r="L656" s="240"/>
      <c r="M656" s="241"/>
      <c r="N656" s="242"/>
      <c r="O656" s="242"/>
      <c r="P656" s="242"/>
      <c r="Q656" s="242"/>
      <c r="R656" s="242"/>
      <c r="S656" s="242"/>
      <c r="T656" s="24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4" t="s">
        <v>170</v>
      </c>
      <c r="AU656" s="244" t="s">
        <v>87</v>
      </c>
      <c r="AV656" s="13" t="s">
        <v>34</v>
      </c>
      <c r="AW656" s="13" t="s">
        <v>33</v>
      </c>
      <c r="AX656" s="13" t="s">
        <v>78</v>
      </c>
      <c r="AY656" s="244" t="s">
        <v>162</v>
      </c>
    </row>
    <row r="657" s="14" customFormat="1">
      <c r="A657" s="14"/>
      <c r="B657" s="245"/>
      <c r="C657" s="246"/>
      <c r="D657" s="236" t="s">
        <v>170</v>
      </c>
      <c r="E657" s="247" t="s">
        <v>1</v>
      </c>
      <c r="F657" s="248" t="s">
        <v>771</v>
      </c>
      <c r="G657" s="246"/>
      <c r="H657" s="249">
        <v>324.39800000000002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5" t="s">
        <v>170</v>
      </c>
      <c r="AU657" s="255" t="s">
        <v>87</v>
      </c>
      <c r="AV657" s="14" t="s">
        <v>87</v>
      </c>
      <c r="AW657" s="14" t="s">
        <v>33</v>
      </c>
      <c r="AX657" s="14" t="s">
        <v>78</v>
      </c>
      <c r="AY657" s="255" t="s">
        <v>162</v>
      </c>
    </row>
    <row r="658" s="14" customFormat="1">
      <c r="A658" s="14"/>
      <c r="B658" s="245"/>
      <c r="C658" s="246"/>
      <c r="D658" s="236" t="s">
        <v>170</v>
      </c>
      <c r="E658" s="247" t="s">
        <v>1</v>
      </c>
      <c r="F658" s="248" t="s">
        <v>772</v>
      </c>
      <c r="G658" s="246"/>
      <c r="H658" s="249">
        <v>12.096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5" t="s">
        <v>170</v>
      </c>
      <c r="AU658" s="255" t="s">
        <v>87</v>
      </c>
      <c r="AV658" s="14" t="s">
        <v>87</v>
      </c>
      <c r="AW658" s="14" t="s">
        <v>33</v>
      </c>
      <c r="AX658" s="14" t="s">
        <v>78</v>
      </c>
      <c r="AY658" s="255" t="s">
        <v>162</v>
      </c>
    </row>
    <row r="659" s="15" customFormat="1">
      <c r="A659" s="15"/>
      <c r="B659" s="256"/>
      <c r="C659" s="257"/>
      <c r="D659" s="236" t="s">
        <v>170</v>
      </c>
      <c r="E659" s="258" t="s">
        <v>1</v>
      </c>
      <c r="F659" s="259" t="s">
        <v>180</v>
      </c>
      <c r="G659" s="257"/>
      <c r="H659" s="260">
        <v>336.49400000000003</v>
      </c>
      <c r="I659" s="261"/>
      <c r="J659" s="257"/>
      <c r="K659" s="257"/>
      <c r="L659" s="262"/>
      <c r="M659" s="263"/>
      <c r="N659" s="264"/>
      <c r="O659" s="264"/>
      <c r="P659" s="264"/>
      <c r="Q659" s="264"/>
      <c r="R659" s="264"/>
      <c r="S659" s="264"/>
      <c r="T659" s="26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6" t="s">
        <v>170</v>
      </c>
      <c r="AU659" s="266" t="s">
        <v>87</v>
      </c>
      <c r="AV659" s="15" t="s">
        <v>168</v>
      </c>
      <c r="AW659" s="15" t="s">
        <v>33</v>
      </c>
      <c r="AX659" s="15" t="s">
        <v>34</v>
      </c>
      <c r="AY659" s="266" t="s">
        <v>162</v>
      </c>
    </row>
    <row r="660" s="2" customFormat="1" ht="24.15" customHeight="1">
      <c r="A660" s="39"/>
      <c r="B660" s="40"/>
      <c r="C660" s="267" t="s">
        <v>788</v>
      </c>
      <c r="D660" s="267" t="s">
        <v>250</v>
      </c>
      <c r="E660" s="268" t="s">
        <v>789</v>
      </c>
      <c r="F660" s="269" t="s">
        <v>790</v>
      </c>
      <c r="G660" s="270" t="s">
        <v>167</v>
      </c>
      <c r="H660" s="271">
        <v>353.31900000000002</v>
      </c>
      <c r="I660" s="272"/>
      <c r="J660" s="273">
        <f>ROUND(I660*H660,1)</f>
        <v>0</v>
      </c>
      <c r="K660" s="274"/>
      <c r="L660" s="275"/>
      <c r="M660" s="276" t="s">
        <v>1</v>
      </c>
      <c r="N660" s="277" t="s">
        <v>43</v>
      </c>
      <c r="O660" s="92"/>
      <c r="P660" s="230">
        <f>O660*H660</f>
        <v>0</v>
      </c>
      <c r="Q660" s="230">
        <v>0.00012</v>
      </c>
      <c r="R660" s="230">
        <f>Q660*H660</f>
        <v>0.042398280000000003</v>
      </c>
      <c r="S660" s="230">
        <v>0</v>
      </c>
      <c r="T660" s="231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2" t="s">
        <v>371</v>
      </c>
      <c r="AT660" s="232" t="s">
        <v>250</v>
      </c>
      <c r="AU660" s="232" t="s">
        <v>87</v>
      </c>
      <c r="AY660" s="18" t="s">
        <v>162</v>
      </c>
      <c r="BE660" s="233">
        <f>IF(N660="základní",J660,0)</f>
        <v>0</v>
      </c>
      <c r="BF660" s="233">
        <f>IF(N660="snížená",J660,0)</f>
        <v>0</v>
      </c>
      <c r="BG660" s="233">
        <f>IF(N660="zákl. přenesená",J660,0)</f>
        <v>0</v>
      </c>
      <c r="BH660" s="233">
        <f>IF(N660="sníž. přenesená",J660,0)</f>
        <v>0</v>
      </c>
      <c r="BI660" s="233">
        <f>IF(N660="nulová",J660,0)</f>
        <v>0</v>
      </c>
      <c r="BJ660" s="18" t="s">
        <v>34</v>
      </c>
      <c r="BK660" s="233">
        <f>ROUND(I660*H660,1)</f>
        <v>0</v>
      </c>
      <c r="BL660" s="18" t="s">
        <v>249</v>
      </c>
      <c r="BM660" s="232" t="s">
        <v>791</v>
      </c>
    </row>
    <row r="661" s="14" customFormat="1">
      <c r="A661" s="14"/>
      <c r="B661" s="245"/>
      <c r="C661" s="246"/>
      <c r="D661" s="236" t="s">
        <v>170</v>
      </c>
      <c r="E661" s="246"/>
      <c r="F661" s="248" t="s">
        <v>792</v>
      </c>
      <c r="G661" s="246"/>
      <c r="H661" s="249">
        <v>353.31900000000002</v>
      </c>
      <c r="I661" s="250"/>
      <c r="J661" s="246"/>
      <c r="K661" s="246"/>
      <c r="L661" s="251"/>
      <c r="M661" s="252"/>
      <c r="N661" s="253"/>
      <c r="O661" s="253"/>
      <c r="P661" s="253"/>
      <c r="Q661" s="253"/>
      <c r="R661" s="253"/>
      <c r="S661" s="253"/>
      <c r="T661" s="25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5" t="s">
        <v>170</v>
      </c>
      <c r="AU661" s="255" t="s">
        <v>87</v>
      </c>
      <c r="AV661" s="14" t="s">
        <v>87</v>
      </c>
      <c r="AW661" s="14" t="s">
        <v>4</v>
      </c>
      <c r="AX661" s="14" t="s">
        <v>34</v>
      </c>
      <c r="AY661" s="255" t="s">
        <v>162</v>
      </c>
    </row>
    <row r="662" s="2" customFormat="1" ht="24.15" customHeight="1">
      <c r="A662" s="39"/>
      <c r="B662" s="40"/>
      <c r="C662" s="220" t="s">
        <v>793</v>
      </c>
      <c r="D662" s="220" t="s">
        <v>164</v>
      </c>
      <c r="E662" s="221" t="s">
        <v>794</v>
      </c>
      <c r="F662" s="222" t="s">
        <v>795</v>
      </c>
      <c r="G662" s="223" t="s">
        <v>760</v>
      </c>
      <c r="H662" s="289"/>
      <c r="I662" s="225"/>
      <c r="J662" s="226">
        <f>ROUND(I662*H662,1)</f>
        <v>0</v>
      </c>
      <c r="K662" s="227"/>
      <c r="L662" s="45"/>
      <c r="M662" s="228" t="s">
        <v>1</v>
      </c>
      <c r="N662" s="229" t="s">
        <v>43</v>
      </c>
      <c r="O662" s="92"/>
      <c r="P662" s="230">
        <f>O662*H662</f>
        <v>0</v>
      </c>
      <c r="Q662" s="230">
        <v>0</v>
      </c>
      <c r="R662" s="230">
        <f>Q662*H662</f>
        <v>0</v>
      </c>
      <c r="S662" s="230">
        <v>0</v>
      </c>
      <c r="T662" s="231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2" t="s">
        <v>249</v>
      </c>
      <c r="AT662" s="232" t="s">
        <v>164</v>
      </c>
      <c r="AU662" s="232" t="s">
        <v>87</v>
      </c>
      <c r="AY662" s="18" t="s">
        <v>162</v>
      </c>
      <c r="BE662" s="233">
        <f>IF(N662="základní",J662,0)</f>
        <v>0</v>
      </c>
      <c r="BF662" s="233">
        <f>IF(N662="snížená",J662,0)</f>
        <v>0</v>
      </c>
      <c r="BG662" s="233">
        <f>IF(N662="zákl. přenesená",J662,0)</f>
        <v>0</v>
      </c>
      <c r="BH662" s="233">
        <f>IF(N662="sníž. přenesená",J662,0)</f>
        <v>0</v>
      </c>
      <c r="BI662" s="233">
        <f>IF(N662="nulová",J662,0)</f>
        <v>0</v>
      </c>
      <c r="BJ662" s="18" t="s">
        <v>34</v>
      </c>
      <c r="BK662" s="233">
        <f>ROUND(I662*H662,1)</f>
        <v>0</v>
      </c>
      <c r="BL662" s="18" t="s">
        <v>249</v>
      </c>
      <c r="BM662" s="232" t="s">
        <v>796</v>
      </c>
    </row>
    <row r="663" s="12" customFormat="1" ht="22.8" customHeight="1">
      <c r="A663" s="12"/>
      <c r="B663" s="204"/>
      <c r="C663" s="205"/>
      <c r="D663" s="206" t="s">
        <v>77</v>
      </c>
      <c r="E663" s="218" t="s">
        <v>797</v>
      </c>
      <c r="F663" s="218" t="s">
        <v>798</v>
      </c>
      <c r="G663" s="205"/>
      <c r="H663" s="205"/>
      <c r="I663" s="208"/>
      <c r="J663" s="219">
        <f>BK663</f>
        <v>0</v>
      </c>
      <c r="K663" s="205"/>
      <c r="L663" s="210"/>
      <c r="M663" s="211"/>
      <c r="N663" s="212"/>
      <c r="O663" s="212"/>
      <c r="P663" s="213">
        <f>SUM(P664:P666)</f>
        <v>0</v>
      </c>
      <c r="Q663" s="212"/>
      <c r="R663" s="213">
        <f>SUM(R664:R666)</f>
        <v>0.0060000000000000001</v>
      </c>
      <c r="S663" s="212"/>
      <c r="T663" s="214">
        <f>SUM(T664:T666)</f>
        <v>0.10068000000000001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15" t="s">
        <v>87</v>
      </c>
      <c r="AT663" s="216" t="s">
        <v>77</v>
      </c>
      <c r="AU663" s="216" t="s">
        <v>34</v>
      </c>
      <c r="AY663" s="215" t="s">
        <v>162</v>
      </c>
      <c r="BK663" s="217">
        <f>SUM(BK664:BK666)</f>
        <v>0</v>
      </c>
    </row>
    <row r="664" s="2" customFormat="1" ht="24.15" customHeight="1">
      <c r="A664" s="39"/>
      <c r="B664" s="40"/>
      <c r="C664" s="220" t="s">
        <v>799</v>
      </c>
      <c r="D664" s="220" t="s">
        <v>164</v>
      </c>
      <c r="E664" s="221" t="s">
        <v>800</v>
      </c>
      <c r="F664" s="222" t="s">
        <v>801</v>
      </c>
      <c r="G664" s="223" t="s">
        <v>589</v>
      </c>
      <c r="H664" s="224">
        <v>4</v>
      </c>
      <c r="I664" s="225"/>
      <c r="J664" s="226">
        <f>ROUND(I664*H664,1)</f>
        <v>0</v>
      </c>
      <c r="K664" s="227"/>
      <c r="L664" s="45"/>
      <c r="M664" s="228" t="s">
        <v>1</v>
      </c>
      <c r="N664" s="229" t="s">
        <v>43</v>
      </c>
      <c r="O664" s="92"/>
      <c r="P664" s="230">
        <f>O664*H664</f>
        <v>0</v>
      </c>
      <c r="Q664" s="230">
        <v>0.0015</v>
      </c>
      <c r="R664" s="230">
        <f>Q664*H664</f>
        <v>0.0060000000000000001</v>
      </c>
      <c r="S664" s="230">
        <v>0</v>
      </c>
      <c r="T664" s="231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2" t="s">
        <v>249</v>
      </c>
      <c r="AT664" s="232" t="s">
        <v>164</v>
      </c>
      <c r="AU664" s="232" t="s">
        <v>87</v>
      </c>
      <c r="AY664" s="18" t="s">
        <v>162</v>
      </c>
      <c r="BE664" s="233">
        <f>IF(N664="základní",J664,0)</f>
        <v>0</v>
      </c>
      <c r="BF664" s="233">
        <f>IF(N664="snížená",J664,0)</f>
        <v>0</v>
      </c>
      <c r="BG664" s="233">
        <f>IF(N664="zákl. přenesená",J664,0)</f>
        <v>0</v>
      </c>
      <c r="BH664" s="233">
        <f>IF(N664="sníž. přenesená",J664,0)</f>
        <v>0</v>
      </c>
      <c r="BI664" s="233">
        <f>IF(N664="nulová",J664,0)</f>
        <v>0</v>
      </c>
      <c r="BJ664" s="18" t="s">
        <v>34</v>
      </c>
      <c r="BK664" s="233">
        <f>ROUND(I664*H664,1)</f>
        <v>0</v>
      </c>
      <c r="BL664" s="18" t="s">
        <v>249</v>
      </c>
      <c r="BM664" s="232" t="s">
        <v>802</v>
      </c>
    </row>
    <row r="665" s="2" customFormat="1" ht="16.5" customHeight="1">
      <c r="A665" s="39"/>
      <c r="B665" s="40"/>
      <c r="C665" s="220" t="s">
        <v>803</v>
      </c>
      <c r="D665" s="220" t="s">
        <v>164</v>
      </c>
      <c r="E665" s="221" t="s">
        <v>804</v>
      </c>
      <c r="F665" s="222" t="s">
        <v>805</v>
      </c>
      <c r="G665" s="223" t="s">
        <v>589</v>
      </c>
      <c r="H665" s="224">
        <v>4</v>
      </c>
      <c r="I665" s="225"/>
      <c r="J665" s="226">
        <f>ROUND(I665*H665,1)</f>
        <v>0</v>
      </c>
      <c r="K665" s="227"/>
      <c r="L665" s="45"/>
      <c r="M665" s="228" t="s">
        <v>1</v>
      </c>
      <c r="N665" s="229" t="s">
        <v>43</v>
      </c>
      <c r="O665" s="92"/>
      <c r="P665" s="230">
        <f>O665*H665</f>
        <v>0</v>
      </c>
      <c r="Q665" s="230">
        <v>0</v>
      </c>
      <c r="R665" s="230">
        <f>Q665*H665</f>
        <v>0</v>
      </c>
      <c r="S665" s="230">
        <v>0.025170000000000001</v>
      </c>
      <c r="T665" s="231">
        <f>S665*H665</f>
        <v>0.10068000000000001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2" t="s">
        <v>249</v>
      </c>
      <c r="AT665" s="232" t="s">
        <v>164</v>
      </c>
      <c r="AU665" s="232" t="s">
        <v>87</v>
      </c>
      <c r="AY665" s="18" t="s">
        <v>162</v>
      </c>
      <c r="BE665" s="233">
        <f>IF(N665="základní",J665,0)</f>
        <v>0</v>
      </c>
      <c r="BF665" s="233">
        <f>IF(N665="snížená",J665,0)</f>
        <v>0</v>
      </c>
      <c r="BG665" s="233">
        <f>IF(N665="zákl. přenesená",J665,0)</f>
        <v>0</v>
      </c>
      <c r="BH665" s="233">
        <f>IF(N665="sníž. přenesená",J665,0)</f>
        <v>0</v>
      </c>
      <c r="BI665" s="233">
        <f>IF(N665="nulová",J665,0)</f>
        <v>0</v>
      </c>
      <c r="BJ665" s="18" t="s">
        <v>34</v>
      </c>
      <c r="BK665" s="233">
        <f>ROUND(I665*H665,1)</f>
        <v>0</v>
      </c>
      <c r="BL665" s="18" t="s">
        <v>249</v>
      </c>
      <c r="BM665" s="232" t="s">
        <v>806</v>
      </c>
    </row>
    <row r="666" s="2" customFormat="1" ht="24.15" customHeight="1">
      <c r="A666" s="39"/>
      <c r="B666" s="40"/>
      <c r="C666" s="220" t="s">
        <v>807</v>
      </c>
      <c r="D666" s="220" t="s">
        <v>164</v>
      </c>
      <c r="E666" s="221" t="s">
        <v>808</v>
      </c>
      <c r="F666" s="222" t="s">
        <v>809</v>
      </c>
      <c r="G666" s="223" t="s">
        <v>760</v>
      </c>
      <c r="H666" s="289"/>
      <c r="I666" s="225"/>
      <c r="J666" s="226">
        <f>ROUND(I666*H666,1)</f>
        <v>0</v>
      </c>
      <c r="K666" s="227"/>
      <c r="L666" s="45"/>
      <c r="M666" s="228" t="s">
        <v>1</v>
      </c>
      <c r="N666" s="229" t="s">
        <v>43</v>
      </c>
      <c r="O666" s="92"/>
      <c r="P666" s="230">
        <f>O666*H666</f>
        <v>0</v>
      </c>
      <c r="Q666" s="230">
        <v>0</v>
      </c>
      <c r="R666" s="230">
        <f>Q666*H666</f>
        <v>0</v>
      </c>
      <c r="S666" s="230">
        <v>0</v>
      </c>
      <c r="T666" s="231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2" t="s">
        <v>249</v>
      </c>
      <c r="AT666" s="232" t="s">
        <v>164</v>
      </c>
      <c r="AU666" s="232" t="s">
        <v>87</v>
      </c>
      <c r="AY666" s="18" t="s">
        <v>162</v>
      </c>
      <c r="BE666" s="233">
        <f>IF(N666="základní",J666,0)</f>
        <v>0</v>
      </c>
      <c r="BF666" s="233">
        <f>IF(N666="snížená",J666,0)</f>
        <v>0</v>
      </c>
      <c r="BG666" s="233">
        <f>IF(N666="zákl. přenesená",J666,0)</f>
        <v>0</v>
      </c>
      <c r="BH666" s="233">
        <f>IF(N666="sníž. přenesená",J666,0)</f>
        <v>0</v>
      </c>
      <c r="BI666" s="233">
        <f>IF(N666="nulová",J666,0)</f>
        <v>0</v>
      </c>
      <c r="BJ666" s="18" t="s">
        <v>34</v>
      </c>
      <c r="BK666" s="233">
        <f>ROUND(I666*H666,1)</f>
        <v>0</v>
      </c>
      <c r="BL666" s="18" t="s">
        <v>249</v>
      </c>
      <c r="BM666" s="232" t="s">
        <v>810</v>
      </c>
    </row>
    <row r="667" s="12" customFormat="1" ht="22.8" customHeight="1">
      <c r="A667" s="12"/>
      <c r="B667" s="204"/>
      <c r="C667" s="205"/>
      <c r="D667" s="206" t="s">
        <v>77</v>
      </c>
      <c r="E667" s="218" t="s">
        <v>811</v>
      </c>
      <c r="F667" s="218" t="s">
        <v>812</v>
      </c>
      <c r="G667" s="205"/>
      <c r="H667" s="205"/>
      <c r="I667" s="208"/>
      <c r="J667" s="219">
        <f>BK667</f>
        <v>0</v>
      </c>
      <c r="K667" s="205"/>
      <c r="L667" s="210"/>
      <c r="M667" s="211"/>
      <c r="N667" s="212"/>
      <c r="O667" s="212"/>
      <c r="P667" s="213">
        <f>P668</f>
        <v>0</v>
      </c>
      <c r="Q667" s="212"/>
      <c r="R667" s="213">
        <f>R668</f>
        <v>0.0010100000000000001</v>
      </c>
      <c r="S667" s="212"/>
      <c r="T667" s="214">
        <f>T668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15" t="s">
        <v>87</v>
      </c>
      <c r="AT667" s="216" t="s">
        <v>77</v>
      </c>
      <c r="AU667" s="216" t="s">
        <v>34</v>
      </c>
      <c r="AY667" s="215" t="s">
        <v>162</v>
      </c>
      <c r="BK667" s="217">
        <f>BK668</f>
        <v>0</v>
      </c>
    </row>
    <row r="668" s="2" customFormat="1" ht="24.15" customHeight="1">
      <c r="A668" s="39"/>
      <c r="B668" s="40"/>
      <c r="C668" s="220" t="s">
        <v>813</v>
      </c>
      <c r="D668" s="220" t="s">
        <v>164</v>
      </c>
      <c r="E668" s="221" t="s">
        <v>814</v>
      </c>
      <c r="F668" s="222" t="s">
        <v>815</v>
      </c>
      <c r="G668" s="223" t="s">
        <v>589</v>
      </c>
      <c r="H668" s="224">
        <v>1</v>
      </c>
      <c r="I668" s="225"/>
      <c r="J668" s="226">
        <f>ROUND(I668*H668,1)</f>
        <v>0</v>
      </c>
      <c r="K668" s="227"/>
      <c r="L668" s="45"/>
      <c r="M668" s="228" t="s">
        <v>1</v>
      </c>
      <c r="N668" s="229" t="s">
        <v>43</v>
      </c>
      <c r="O668" s="92"/>
      <c r="P668" s="230">
        <f>O668*H668</f>
        <v>0</v>
      </c>
      <c r="Q668" s="230">
        <v>0.0010100000000000001</v>
      </c>
      <c r="R668" s="230">
        <f>Q668*H668</f>
        <v>0.0010100000000000001</v>
      </c>
      <c r="S668" s="230">
        <v>0</v>
      </c>
      <c r="T668" s="231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2" t="s">
        <v>249</v>
      </c>
      <c r="AT668" s="232" t="s">
        <v>164</v>
      </c>
      <c r="AU668" s="232" t="s">
        <v>87</v>
      </c>
      <c r="AY668" s="18" t="s">
        <v>162</v>
      </c>
      <c r="BE668" s="233">
        <f>IF(N668="základní",J668,0)</f>
        <v>0</v>
      </c>
      <c r="BF668" s="233">
        <f>IF(N668="snížená",J668,0)</f>
        <v>0</v>
      </c>
      <c r="BG668" s="233">
        <f>IF(N668="zákl. přenesená",J668,0)</f>
        <v>0</v>
      </c>
      <c r="BH668" s="233">
        <f>IF(N668="sníž. přenesená",J668,0)</f>
        <v>0</v>
      </c>
      <c r="BI668" s="233">
        <f>IF(N668="nulová",J668,0)</f>
        <v>0</v>
      </c>
      <c r="BJ668" s="18" t="s">
        <v>34</v>
      </c>
      <c r="BK668" s="233">
        <f>ROUND(I668*H668,1)</f>
        <v>0</v>
      </c>
      <c r="BL668" s="18" t="s">
        <v>249</v>
      </c>
      <c r="BM668" s="232" t="s">
        <v>816</v>
      </c>
    </row>
    <row r="669" s="12" customFormat="1" ht="22.8" customHeight="1">
      <c r="A669" s="12"/>
      <c r="B669" s="204"/>
      <c r="C669" s="205"/>
      <c r="D669" s="206" t="s">
        <v>77</v>
      </c>
      <c r="E669" s="218" t="s">
        <v>817</v>
      </c>
      <c r="F669" s="218" t="s">
        <v>818</v>
      </c>
      <c r="G669" s="205"/>
      <c r="H669" s="205"/>
      <c r="I669" s="208"/>
      <c r="J669" s="219">
        <f>BK669</f>
        <v>0</v>
      </c>
      <c r="K669" s="205"/>
      <c r="L669" s="210"/>
      <c r="M669" s="211"/>
      <c r="N669" s="212"/>
      <c r="O669" s="212"/>
      <c r="P669" s="213">
        <f>SUM(P670:P685)</f>
        <v>0</v>
      </c>
      <c r="Q669" s="212"/>
      <c r="R669" s="213">
        <f>SUM(R670:R685)</f>
        <v>0</v>
      </c>
      <c r="S669" s="212"/>
      <c r="T669" s="214">
        <f>SUM(T670:T685)</f>
        <v>0.094339199999999998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15" t="s">
        <v>87</v>
      </c>
      <c r="AT669" s="216" t="s">
        <v>77</v>
      </c>
      <c r="AU669" s="216" t="s">
        <v>34</v>
      </c>
      <c r="AY669" s="215" t="s">
        <v>162</v>
      </c>
      <c r="BK669" s="217">
        <f>SUM(BK670:BK685)</f>
        <v>0</v>
      </c>
    </row>
    <row r="670" s="2" customFormat="1" ht="24.15" customHeight="1">
      <c r="A670" s="39"/>
      <c r="B670" s="40"/>
      <c r="C670" s="220" t="s">
        <v>819</v>
      </c>
      <c r="D670" s="220" t="s">
        <v>164</v>
      </c>
      <c r="E670" s="221" t="s">
        <v>820</v>
      </c>
      <c r="F670" s="222" t="s">
        <v>821</v>
      </c>
      <c r="G670" s="223" t="s">
        <v>392</v>
      </c>
      <c r="H670" s="224">
        <v>24.800000000000001</v>
      </c>
      <c r="I670" s="225"/>
      <c r="J670" s="226">
        <f>ROUND(I670*H670,1)</f>
        <v>0</v>
      </c>
      <c r="K670" s="227"/>
      <c r="L670" s="45"/>
      <c r="M670" s="228" t="s">
        <v>1</v>
      </c>
      <c r="N670" s="229" t="s">
        <v>43</v>
      </c>
      <c r="O670" s="92"/>
      <c r="P670" s="230">
        <f>O670*H670</f>
        <v>0</v>
      </c>
      <c r="Q670" s="230">
        <v>0</v>
      </c>
      <c r="R670" s="230">
        <f>Q670*H670</f>
        <v>0</v>
      </c>
      <c r="S670" s="230">
        <v>0.00062</v>
      </c>
      <c r="T670" s="231">
        <f>S670*H670</f>
        <v>0.015376000000000001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2" t="s">
        <v>249</v>
      </c>
      <c r="AT670" s="232" t="s">
        <v>164</v>
      </c>
      <c r="AU670" s="232" t="s">
        <v>87</v>
      </c>
      <c r="AY670" s="18" t="s">
        <v>162</v>
      </c>
      <c r="BE670" s="233">
        <f>IF(N670="základní",J670,0)</f>
        <v>0</v>
      </c>
      <c r="BF670" s="233">
        <f>IF(N670="snížená",J670,0)</f>
        <v>0</v>
      </c>
      <c r="BG670" s="233">
        <f>IF(N670="zákl. přenesená",J670,0)</f>
        <v>0</v>
      </c>
      <c r="BH670" s="233">
        <f>IF(N670="sníž. přenesená",J670,0)</f>
        <v>0</v>
      </c>
      <c r="BI670" s="233">
        <f>IF(N670="nulová",J670,0)</f>
        <v>0</v>
      </c>
      <c r="BJ670" s="18" t="s">
        <v>34</v>
      </c>
      <c r="BK670" s="233">
        <f>ROUND(I670*H670,1)</f>
        <v>0</v>
      </c>
      <c r="BL670" s="18" t="s">
        <v>249</v>
      </c>
      <c r="BM670" s="232" t="s">
        <v>822</v>
      </c>
    </row>
    <row r="671" s="13" customFormat="1">
      <c r="A671" s="13"/>
      <c r="B671" s="234"/>
      <c r="C671" s="235"/>
      <c r="D671" s="236" t="s">
        <v>170</v>
      </c>
      <c r="E671" s="237" t="s">
        <v>1</v>
      </c>
      <c r="F671" s="238" t="s">
        <v>823</v>
      </c>
      <c r="G671" s="235"/>
      <c r="H671" s="237" t="s">
        <v>1</v>
      </c>
      <c r="I671" s="239"/>
      <c r="J671" s="235"/>
      <c r="K671" s="235"/>
      <c r="L671" s="240"/>
      <c r="M671" s="241"/>
      <c r="N671" s="242"/>
      <c r="O671" s="242"/>
      <c r="P671" s="242"/>
      <c r="Q671" s="242"/>
      <c r="R671" s="242"/>
      <c r="S671" s="242"/>
      <c r="T671" s="24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4" t="s">
        <v>170</v>
      </c>
      <c r="AU671" s="244" t="s">
        <v>87</v>
      </c>
      <c r="AV671" s="13" t="s">
        <v>34</v>
      </c>
      <c r="AW671" s="13" t="s">
        <v>33</v>
      </c>
      <c r="AX671" s="13" t="s">
        <v>78</v>
      </c>
      <c r="AY671" s="244" t="s">
        <v>162</v>
      </c>
    </row>
    <row r="672" s="14" customFormat="1">
      <c r="A672" s="14"/>
      <c r="B672" s="245"/>
      <c r="C672" s="246"/>
      <c r="D672" s="236" t="s">
        <v>170</v>
      </c>
      <c r="E672" s="247" t="s">
        <v>1</v>
      </c>
      <c r="F672" s="248" t="s">
        <v>824</v>
      </c>
      <c r="G672" s="246"/>
      <c r="H672" s="249">
        <v>12.4</v>
      </c>
      <c r="I672" s="250"/>
      <c r="J672" s="246"/>
      <c r="K672" s="246"/>
      <c r="L672" s="251"/>
      <c r="M672" s="252"/>
      <c r="N672" s="253"/>
      <c r="O672" s="253"/>
      <c r="P672" s="253"/>
      <c r="Q672" s="253"/>
      <c r="R672" s="253"/>
      <c r="S672" s="253"/>
      <c r="T672" s="25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5" t="s">
        <v>170</v>
      </c>
      <c r="AU672" s="255" t="s">
        <v>87</v>
      </c>
      <c r="AV672" s="14" t="s">
        <v>87</v>
      </c>
      <c r="AW672" s="14" t="s">
        <v>33</v>
      </c>
      <c r="AX672" s="14" t="s">
        <v>78</v>
      </c>
      <c r="AY672" s="255" t="s">
        <v>162</v>
      </c>
    </row>
    <row r="673" s="13" customFormat="1">
      <c r="A673" s="13"/>
      <c r="B673" s="234"/>
      <c r="C673" s="235"/>
      <c r="D673" s="236" t="s">
        <v>170</v>
      </c>
      <c r="E673" s="237" t="s">
        <v>1</v>
      </c>
      <c r="F673" s="238" t="s">
        <v>825</v>
      </c>
      <c r="G673" s="235"/>
      <c r="H673" s="237" t="s">
        <v>1</v>
      </c>
      <c r="I673" s="239"/>
      <c r="J673" s="235"/>
      <c r="K673" s="235"/>
      <c r="L673" s="240"/>
      <c r="M673" s="241"/>
      <c r="N673" s="242"/>
      <c r="O673" s="242"/>
      <c r="P673" s="242"/>
      <c r="Q673" s="242"/>
      <c r="R673" s="242"/>
      <c r="S673" s="242"/>
      <c r="T673" s="24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4" t="s">
        <v>170</v>
      </c>
      <c r="AU673" s="244" t="s">
        <v>87</v>
      </c>
      <c r="AV673" s="13" t="s">
        <v>34</v>
      </c>
      <c r="AW673" s="13" t="s">
        <v>33</v>
      </c>
      <c r="AX673" s="13" t="s">
        <v>78</v>
      </c>
      <c r="AY673" s="244" t="s">
        <v>162</v>
      </c>
    </row>
    <row r="674" s="14" customFormat="1">
      <c r="A674" s="14"/>
      <c r="B674" s="245"/>
      <c r="C674" s="246"/>
      <c r="D674" s="236" t="s">
        <v>170</v>
      </c>
      <c r="E674" s="247" t="s">
        <v>1</v>
      </c>
      <c r="F674" s="248" t="s">
        <v>824</v>
      </c>
      <c r="G674" s="246"/>
      <c r="H674" s="249">
        <v>12.4</v>
      </c>
      <c r="I674" s="250"/>
      <c r="J674" s="246"/>
      <c r="K674" s="246"/>
      <c r="L674" s="251"/>
      <c r="M674" s="252"/>
      <c r="N674" s="253"/>
      <c r="O674" s="253"/>
      <c r="P674" s="253"/>
      <c r="Q674" s="253"/>
      <c r="R674" s="253"/>
      <c r="S674" s="253"/>
      <c r="T674" s="25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5" t="s">
        <v>170</v>
      </c>
      <c r="AU674" s="255" t="s">
        <v>87</v>
      </c>
      <c r="AV674" s="14" t="s">
        <v>87</v>
      </c>
      <c r="AW674" s="14" t="s">
        <v>33</v>
      </c>
      <c r="AX674" s="14" t="s">
        <v>78</v>
      </c>
      <c r="AY674" s="255" t="s">
        <v>162</v>
      </c>
    </row>
    <row r="675" s="15" customFormat="1">
      <c r="A675" s="15"/>
      <c r="B675" s="256"/>
      <c r="C675" s="257"/>
      <c r="D675" s="236" t="s">
        <v>170</v>
      </c>
      <c r="E675" s="258" t="s">
        <v>1</v>
      </c>
      <c r="F675" s="259" t="s">
        <v>180</v>
      </c>
      <c r="G675" s="257"/>
      <c r="H675" s="260">
        <v>24.800000000000001</v>
      </c>
      <c r="I675" s="261"/>
      <c r="J675" s="257"/>
      <c r="K675" s="257"/>
      <c r="L675" s="262"/>
      <c r="M675" s="263"/>
      <c r="N675" s="264"/>
      <c r="O675" s="264"/>
      <c r="P675" s="264"/>
      <c r="Q675" s="264"/>
      <c r="R675" s="264"/>
      <c r="S675" s="264"/>
      <c r="T675" s="26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66" t="s">
        <v>170</v>
      </c>
      <c r="AU675" s="266" t="s">
        <v>87</v>
      </c>
      <c r="AV675" s="15" t="s">
        <v>168</v>
      </c>
      <c r="AW675" s="15" t="s">
        <v>33</v>
      </c>
      <c r="AX675" s="15" t="s">
        <v>34</v>
      </c>
      <c r="AY675" s="266" t="s">
        <v>162</v>
      </c>
    </row>
    <row r="676" s="2" customFormat="1" ht="24.15" customHeight="1">
      <c r="A676" s="39"/>
      <c r="B676" s="40"/>
      <c r="C676" s="220" t="s">
        <v>826</v>
      </c>
      <c r="D676" s="220" t="s">
        <v>164</v>
      </c>
      <c r="E676" s="221" t="s">
        <v>827</v>
      </c>
      <c r="F676" s="222" t="s">
        <v>828</v>
      </c>
      <c r="G676" s="223" t="s">
        <v>392</v>
      </c>
      <c r="H676" s="224">
        <v>127.36</v>
      </c>
      <c r="I676" s="225"/>
      <c r="J676" s="226">
        <f>ROUND(I676*H676,1)</f>
        <v>0</v>
      </c>
      <c r="K676" s="227"/>
      <c r="L676" s="45"/>
      <c r="M676" s="228" t="s">
        <v>1</v>
      </c>
      <c r="N676" s="229" t="s">
        <v>43</v>
      </c>
      <c r="O676" s="92"/>
      <c r="P676" s="230">
        <f>O676*H676</f>
        <v>0</v>
      </c>
      <c r="Q676" s="230">
        <v>0</v>
      </c>
      <c r="R676" s="230">
        <f>Q676*H676</f>
        <v>0</v>
      </c>
      <c r="S676" s="230">
        <v>0.00062</v>
      </c>
      <c r="T676" s="231">
        <f>S676*H676</f>
        <v>0.078963199999999997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2" t="s">
        <v>249</v>
      </c>
      <c r="AT676" s="232" t="s">
        <v>164</v>
      </c>
      <c r="AU676" s="232" t="s">
        <v>87</v>
      </c>
      <c r="AY676" s="18" t="s">
        <v>162</v>
      </c>
      <c r="BE676" s="233">
        <f>IF(N676="základní",J676,0)</f>
        <v>0</v>
      </c>
      <c r="BF676" s="233">
        <f>IF(N676="snížená",J676,0)</f>
        <v>0</v>
      </c>
      <c r="BG676" s="233">
        <f>IF(N676="zákl. přenesená",J676,0)</f>
        <v>0</v>
      </c>
      <c r="BH676" s="233">
        <f>IF(N676="sníž. přenesená",J676,0)</f>
        <v>0</v>
      </c>
      <c r="BI676" s="233">
        <f>IF(N676="nulová",J676,0)</f>
        <v>0</v>
      </c>
      <c r="BJ676" s="18" t="s">
        <v>34</v>
      </c>
      <c r="BK676" s="233">
        <f>ROUND(I676*H676,1)</f>
        <v>0</v>
      </c>
      <c r="BL676" s="18" t="s">
        <v>249</v>
      </c>
      <c r="BM676" s="232" t="s">
        <v>829</v>
      </c>
    </row>
    <row r="677" s="13" customFormat="1">
      <c r="A677" s="13"/>
      <c r="B677" s="234"/>
      <c r="C677" s="235"/>
      <c r="D677" s="236" t="s">
        <v>170</v>
      </c>
      <c r="E677" s="237" t="s">
        <v>1</v>
      </c>
      <c r="F677" s="238" t="s">
        <v>770</v>
      </c>
      <c r="G677" s="235"/>
      <c r="H677" s="237" t="s">
        <v>1</v>
      </c>
      <c r="I677" s="239"/>
      <c r="J677" s="235"/>
      <c r="K677" s="235"/>
      <c r="L677" s="240"/>
      <c r="M677" s="241"/>
      <c r="N677" s="242"/>
      <c r="O677" s="242"/>
      <c r="P677" s="242"/>
      <c r="Q677" s="242"/>
      <c r="R677" s="242"/>
      <c r="S677" s="242"/>
      <c r="T677" s="24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4" t="s">
        <v>170</v>
      </c>
      <c r="AU677" s="244" t="s">
        <v>87</v>
      </c>
      <c r="AV677" s="13" t="s">
        <v>34</v>
      </c>
      <c r="AW677" s="13" t="s">
        <v>33</v>
      </c>
      <c r="AX677" s="13" t="s">
        <v>78</v>
      </c>
      <c r="AY677" s="244" t="s">
        <v>162</v>
      </c>
    </row>
    <row r="678" s="14" customFormat="1">
      <c r="A678" s="14"/>
      <c r="B678" s="245"/>
      <c r="C678" s="246"/>
      <c r="D678" s="236" t="s">
        <v>170</v>
      </c>
      <c r="E678" s="247" t="s">
        <v>1</v>
      </c>
      <c r="F678" s="248" t="s">
        <v>830</v>
      </c>
      <c r="G678" s="246"/>
      <c r="H678" s="249">
        <v>85.140000000000001</v>
      </c>
      <c r="I678" s="250"/>
      <c r="J678" s="246"/>
      <c r="K678" s="246"/>
      <c r="L678" s="251"/>
      <c r="M678" s="252"/>
      <c r="N678" s="253"/>
      <c r="O678" s="253"/>
      <c r="P678" s="253"/>
      <c r="Q678" s="253"/>
      <c r="R678" s="253"/>
      <c r="S678" s="253"/>
      <c r="T678" s="25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5" t="s">
        <v>170</v>
      </c>
      <c r="AU678" s="255" t="s">
        <v>87</v>
      </c>
      <c r="AV678" s="14" t="s">
        <v>87</v>
      </c>
      <c r="AW678" s="14" t="s">
        <v>33</v>
      </c>
      <c r="AX678" s="14" t="s">
        <v>78</v>
      </c>
      <c r="AY678" s="255" t="s">
        <v>162</v>
      </c>
    </row>
    <row r="679" s="13" customFormat="1">
      <c r="A679" s="13"/>
      <c r="B679" s="234"/>
      <c r="C679" s="235"/>
      <c r="D679" s="236" t="s">
        <v>170</v>
      </c>
      <c r="E679" s="237" t="s">
        <v>1</v>
      </c>
      <c r="F679" s="238" t="s">
        <v>296</v>
      </c>
      <c r="G679" s="235"/>
      <c r="H679" s="237" t="s">
        <v>1</v>
      </c>
      <c r="I679" s="239"/>
      <c r="J679" s="235"/>
      <c r="K679" s="235"/>
      <c r="L679" s="240"/>
      <c r="M679" s="241"/>
      <c r="N679" s="242"/>
      <c r="O679" s="242"/>
      <c r="P679" s="242"/>
      <c r="Q679" s="242"/>
      <c r="R679" s="242"/>
      <c r="S679" s="242"/>
      <c r="T679" s="24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4" t="s">
        <v>170</v>
      </c>
      <c r="AU679" s="244" t="s">
        <v>87</v>
      </c>
      <c r="AV679" s="13" t="s">
        <v>34</v>
      </c>
      <c r="AW679" s="13" t="s">
        <v>33</v>
      </c>
      <c r="AX679" s="13" t="s">
        <v>78</v>
      </c>
      <c r="AY679" s="244" t="s">
        <v>162</v>
      </c>
    </row>
    <row r="680" s="14" customFormat="1">
      <c r="A680" s="14"/>
      <c r="B680" s="245"/>
      <c r="C680" s="246"/>
      <c r="D680" s="236" t="s">
        <v>170</v>
      </c>
      <c r="E680" s="247" t="s">
        <v>1</v>
      </c>
      <c r="F680" s="248" t="s">
        <v>831</v>
      </c>
      <c r="G680" s="246"/>
      <c r="H680" s="249">
        <v>13.945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5" t="s">
        <v>170</v>
      </c>
      <c r="AU680" s="255" t="s">
        <v>87</v>
      </c>
      <c r="AV680" s="14" t="s">
        <v>87</v>
      </c>
      <c r="AW680" s="14" t="s">
        <v>33</v>
      </c>
      <c r="AX680" s="14" t="s">
        <v>78</v>
      </c>
      <c r="AY680" s="255" t="s">
        <v>162</v>
      </c>
    </row>
    <row r="681" s="13" customFormat="1">
      <c r="A681" s="13"/>
      <c r="B681" s="234"/>
      <c r="C681" s="235"/>
      <c r="D681" s="236" t="s">
        <v>170</v>
      </c>
      <c r="E681" s="237" t="s">
        <v>1</v>
      </c>
      <c r="F681" s="238" t="s">
        <v>298</v>
      </c>
      <c r="G681" s="235"/>
      <c r="H681" s="237" t="s">
        <v>1</v>
      </c>
      <c r="I681" s="239"/>
      <c r="J681" s="235"/>
      <c r="K681" s="235"/>
      <c r="L681" s="240"/>
      <c r="M681" s="241"/>
      <c r="N681" s="242"/>
      <c r="O681" s="242"/>
      <c r="P681" s="242"/>
      <c r="Q681" s="242"/>
      <c r="R681" s="242"/>
      <c r="S681" s="242"/>
      <c r="T681" s="24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4" t="s">
        <v>170</v>
      </c>
      <c r="AU681" s="244" t="s">
        <v>87</v>
      </c>
      <c r="AV681" s="13" t="s">
        <v>34</v>
      </c>
      <c r="AW681" s="13" t="s">
        <v>33</v>
      </c>
      <c r="AX681" s="13" t="s">
        <v>78</v>
      </c>
      <c r="AY681" s="244" t="s">
        <v>162</v>
      </c>
    </row>
    <row r="682" s="14" customFormat="1">
      <c r="A682" s="14"/>
      <c r="B682" s="245"/>
      <c r="C682" s="246"/>
      <c r="D682" s="236" t="s">
        <v>170</v>
      </c>
      <c r="E682" s="247" t="s">
        <v>1</v>
      </c>
      <c r="F682" s="248" t="s">
        <v>832</v>
      </c>
      <c r="G682" s="246"/>
      <c r="H682" s="249">
        <v>14.035</v>
      </c>
      <c r="I682" s="250"/>
      <c r="J682" s="246"/>
      <c r="K682" s="246"/>
      <c r="L682" s="251"/>
      <c r="M682" s="252"/>
      <c r="N682" s="253"/>
      <c r="O682" s="253"/>
      <c r="P682" s="253"/>
      <c r="Q682" s="253"/>
      <c r="R682" s="253"/>
      <c r="S682" s="253"/>
      <c r="T682" s="25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5" t="s">
        <v>170</v>
      </c>
      <c r="AU682" s="255" t="s">
        <v>87</v>
      </c>
      <c r="AV682" s="14" t="s">
        <v>87</v>
      </c>
      <c r="AW682" s="14" t="s">
        <v>33</v>
      </c>
      <c r="AX682" s="14" t="s">
        <v>78</v>
      </c>
      <c r="AY682" s="255" t="s">
        <v>162</v>
      </c>
    </row>
    <row r="683" s="13" customFormat="1">
      <c r="A683" s="13"/>
      <c r="B683" s="234"/>
      <c r="C683" s="235"/>
      <c r="D683" s="236" t="s">
        <v>170</v>
      </c>
      <c r="E683" s="237" t="s">
        <v>1</v>
      </c>
      <c r="F683" s="238" t="s">
        <v>694</v>
      </c>
      <c r="G683" s="235"/>
      <c r="H683" s="237" t="s">
        <v>1</v>
      </c>
      <c r="I683" s="239"/>
      <c r="J683" s="235"/>
      <c r="K683" s="235"/>
      <c r="L683" s="240"/>
      <c r="M683" s="241"/>
      <c r="N683" s="242"/>
      <c r="O683" s="242"/>
      <c r="P683" s="242"/>
      <c r="Q683" s="242"/>
      <c r="R683" s="242"/>
      <c r="S683" s="242"/>
      <c r="T683" s="24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4" t="s">
        <v>170</v>
      </c>
      <c r="AU683" s="244" t="s">
        <v>87</v>
      </c>
      <c r="AV683" s="13" t="s">
        <v>34</v>
      </c>
      <c r="AW683" s="13" t="s">
        <v>33</v>
      </c>
      <c r="AX683" s="13" t="s">
        <v>78</v>
      </c>
      <c r="AY683" s="244" t="s">
        <v>162</v>
      </c>
    </row>
    <row r="684" s="14" customFormat="1">
      <c r="A684" s="14"/>
      <c r="B684" s="245"/>
      <c r="C684" s="246"/>
      <c r="D684" s="236" t="s">
        <v>170</v>
      </c>
      <c r="E684" s="247" t="s">
        <v>1</v>
      </c>
      <c r="F684" s="248" t="s">
        <v>833</v>
      </c>
      <c r="G684" s="246"/>
      <c r="H684" s="249">
        <v>14.24</v>
      </c>
      <c r="I684" s="250"/>
      <c r="J684" s="246"/>
      <c r="K684" s="246"/>
      <c r="L684" s="251"/>
      <c r="M684" s="252"/>
      <c r="N684" s="253"/>
      <c r="O684" s="253"/>
      <c r="P684" s="253"/>
      <c r="Q684" s="253"/>
      <c r="R684" s="253"/>
      <c r="S684" s="253"/>
      <c r="T684" s="25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5" t="s">
        <v>170</v>
      </c>
      <c r="AU684" s="255" t="s">
        <v>87</v>
      </c>
      <c r="AV684" s="14" t="s">
        <v>87</v>
      </c>
      <c r="AW684" s="14" t="s">
        <v>33</v>
      </c>
      <c r="AX684" s="14" t="s">
        <v>78</v>
      </c>
      <c r="AY684" s="255" t="s">
        <v>162</v>
      </c>
    </row>
    <row r="685" s="15" customFormat="1">
      <c r="A685" s="15"/>
      <c r="B685" s="256"/>
      <c r="C685" s="257"/>
      <c r="D685" s="236" t="s">
        <v>170</v>
      </c>
      <c r="E685" s="258" t="s">
        <v>1</v>
      </c>
      <c r="F685" s="259" t="s">
        <v>180</v>
      </c>
      <c r="G685" s="257"/>
      <c r="H685" s="260">
        <v>127.36</v>
      </c>
      <c r="I685" s="261"/>
      <c r="J685" s="257"/>
      <c r="K685" s="257"/>
      <c r="L685" s="262"/>
      <c r="M685" s="263"/>
      <c r="N685" s="264"/>
      <c r="O685" s="264"/>
      <c r="P685" s="264"/>
      <c r="Q685" s="264"/>
      <c r="R685" s="264"/>
      <c r="S685" s="264"/>
      <c r="T685" s="26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6" t="s">
        <v>170</v>
      </c>
      <c r="AU685" s="266" t="s">
        <v>87</v>
      </c>
      <c r="AV685" s="15" t="s">
        <v>168</v>
      </c>
      <c r="AW685" s="15" t="s">
        <v>33</v>
      </c>
      <c r="AX685" s="15" t="s">
        <v>34</v>
      </c>
      <c r="AY685" s="266" t="s">
        <v>162</v>
      </c>
    </row>
    <row r="686" s="12" customFormat="1" ht="22.8" customHeight="1">
      <c r="A686" s="12"/>
      <c r="B686" s="204"/>
      <c r="C686" s="205"/>
      <c r="D686" s="206" t="s">
        <v>77</v>
      </c>
      <c r="E686" s="218" t="s">
        <v>834</v>
      </c>
      <c r="F686" s="218" t="s">
        <v>835</v>
      </c>
      <c r="G686" s="205"/>
      <c r="H686" s="205"/>
      <c r="I686" s="208"/>
      <c r="J686" s="219">
        <f>BK686</f>
        <v>0</v>
      </c>
      <c r="K686" s="205"/>
      <c r="L686" s="210"/>
      <c r="M686" s="211"/>
      <c r="N686" s="212"/>
      <c r="O686" s="212"/>
      <c r="P686" s="213">
        <f>P687</f>
        <v>0</v>
      </c>
      <c r="Q686" s="212"/>
      <c r="R686" s="213">
        <f>R687</f>
        <v>0</v>
      </c>
      <c r="S686" s="212"/>
      <c r="T686" s="214">
        <f>T687</f>
        <v>0.016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15" t="s">
        <v>87</v>
      </c>
      <c r="AT686" s="216" t="s">
        <v>77</v>
      </c>
      <c r="AU686" s="216" t="s">
        <v>34</v>
      </c>
      <c r="AY686" s="215" t="s">
        <v>162</v>
      </c>
      <c r="BK686" s="217">
        <f>BK687</f>
        <v>0</v>
      </c>
    </row>
    <row r="687" s="2" customFormat="1" ht="16.5" customHeight="1">
      <c r="A687" s="39"/>
      <c r="B687" s="40"/>
      <c r="C687" s="220" t="s">
        <v>836</v>
      </c>
      <c r="D687" s="220" t="s">
        <v>164</v>
      </c>
      <c r="E687" s="221" t="s">
        <v>837</v>
      </c>
      <c r="F687" s="222" t="s">
        <v>838</v>
      </c>
      <c r="G687" s="223" t="s">
        <v>589</v>
      </c>
      <c r="H687" s="224">
        <v>1</v>
      </c>
      <c r="I687" s="225"/>
      <c r="J687" s="226">
        <f>ROUND(I687*H687,1)</f>
        <v>0</v>
      </c>
      <c r="K687" s="227"/>
      <c r="L687" s="45"/>
      <c r="M687" s="228" t="s">
        <v>1</v>
      </c>
      <c r="N687" s="229" t="s">
        <v>43</v>
      </c>
      <c r="O687" s="92"/>
      <c r="P687" s="230">
        <f>O687*H687</f>
        <v>0</v>
      </c>
      <c r="Q687" s="230">
        <v>0</v>
      </c>
      <c r="R687" s="230">
        <f>Q687*H687</f>
        <v>0</v>
      </c>
      <c r="S687" s="230">
        <v>0.016</v>
      </c>
      <c r="T687" s="231">
        <f>S687*H687</f>
        <v>0.016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2" t="s">
        <v>249</v>
      </c>
      <c r="AT687" s="232" t="s">
        <v>164</v>
      </c>
      <c r="AU687" s="232" t="s">
        <v>87</v>
      </c>
      <c r="AY687" s="18" t="s">
        <v>162</v>
      </c>
      <c r="BE687" s="233">
        <f>IF(N687="základní",J687,0)</f>
        <v>0</v>
      </c>
      <c r="BF687" s="233">
        <f>IF(N687="snížená",J687,0)</f>
        <v>0</v>
      </c>
      <c r="BG687" s="233">
        <f>IF(N687="zákl. přenesená",J687,0)</f>
        <v>0</v>
      </c>
      <c r="BH687" s="233">
        <f>IF(N687="sníž. přenesená",J687,0)</f>
        <v>0</v>
      </c>
      <c r="BI687" s="233">
        <f>IF(N687="nulová",J687,0)</f>
        <v>0</v>
      </c>
      <c r="BJ687" s="18" t="s">
        <v>34</v>
      </c>
      <c r="BK687" s="233">
        <f>ROUND(I687*H687,1)</f>
        <v>0</v>
      </c>
      <c r="BL687" s="18" t="s">
        <v>249</v>
      </c>
      <c r="BM687" s="232" t="s">
        <v>839</v>
      </c>
    </row>
    <row r="688" s="12" customFormat="1" ht="22.8" customHeight="1">
      <c r="A688" s="12"/>
      <c r="B688" s="204"/>
      <c r="C688" s="205"/>
      <c r="D688" s="206" t="s">
        <v>77</v>
      </c>
      <c r="E688" s="218" t="s">
        <v>840</v>
      </c>
      <c r="F688" s="218" t="s">
        <v>109</v>
      </c>
      <c r="G688" s="205"/>
      <c r="H688" s="205"/>
      <c r="I688" s="208"/>
      <c r="J688" s="219">
        <f>BK688</f>
        <v>0</v>
      </c>
      <c r="K688" s="205"/>
      <c r="L688" s="210"/>
      <c r="M688" s="211"/>
      <c r="N688" s="212"/>
      <c r="O688" s="212"/>
      <c r="P688" s="213">
        <f>SUM(P689:P711)</f>
        <v>0</v>
      </c>
      <c r="Q688" s="212"/>
      <c r="R688" s="213">
        <f>SUM(R689:R711)</f>
        <v>0.010920000000000001</v>
      </c>
      <c r="S688" s="212"/>
      <c r="T688" s="214">
        <f>SUM(T689:T711)</f>
        <v>0.0028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15" t="s">
        <v>87</v>
      </c>
      <c r="AT688" s="216" t="s">
        <v>77</v>
      </c>
      <c r="AU688" s="216" t="s">
        <v>34</v>
      </c>
      <c r="AY688" s="215" t="s">
        <v>162</v>
      </c>
      <c r="BK688" s="217">
        <f>SUM(BK689:BK711)</f>
        <v>0</v>
      </c>
    </row>
    <row r="689" s="2" customFormat="1" ht="16.5" customHeight="1">
      <c r="A689" s="39"/>
      <c r="B689" s="40"/>
      <c r="C689" s="220" t="s">
        <v>841</v>
      </c>
      <c r="D689" s="220" t="s">
        <v>164</v>
      </c>
      <c r="E689" s="221" t="s">
        <v>842</v>
      </c>
      <c r="F689" s="222" t="s">
        <v>843</v>
      </c>
      <c r="G689" s="223" t="s">
        <v>589</v>
      </c>
      <c r="H689" s="224">
        <v>50</v>
      </c>
      <c r="I689" s="225"/>
      <c r="J689" s="226">
        <f>ROUND(I689*H689,1)</f>
        <v>0</v>
      </c>
      <c r="K689" s="227"/>
      <c r="L689" s="45"/>
      <c r="M689" s="228" t="s">
        <v>1</v>
      </c>
      <c r="N689" s="229" t="s">
        <v>43</v>
      </c>
      <c r="O689" s="92"/>
      <c r="P689" s="230">
        <f>O689*H689</f>
        <v>0</v>
      </c>
      <c r="Q689" s="230">
        <v>0</v>
      </c>
      <c r="R689" s="230">
        <f>Q689*H689</f>
        <v>0</v>
      </c>
      <c r="S689" s="230">
        <v>0</v>
      </c>
      <c r="T689" s="231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2" t="s">
        <v>249</v>
      </c>
      <c r="AT689" s="232" t="s">
        <v>164</v>
      </c>
      <c r="AU689" s="232" t="s">
        <v>87</v>
      </c>
      <c r="AY689" s="18" t="s">
        <v>162</v>
      </c>
      <c r="BE689" s="233">
        <f>IF(N689="základní",J689,0)</f>
        <v>0</v>
      </c>
      <c r="BF689" s="233">
        <f>IF(N689="snížená",J689,0)</f>
        <v>0</v>
      </c>
      <c r="BG689" s="233">
        <f>IF(N689="zákl. přenesená",J689,0)</f>
        <v>0</v>
      </c>
      <c r="BH689" s="233">
        <f>IF(N689="sníž. přenesená",J689,0)</f>
        <v>0</v>
      </c>
      <c r="BI689" s="233">
        <f>IF(N689="nulová",J689,0)</f>
        <v>0</v>
      </c>
      <c r="BJ689" s="18" t="s">
        <v>34</v>
      </c>
      <c r="BK689" s="233">
        <f>ROUND(I689*H689,1)</f>
        <v>0</v>
      </c>
      <c r="BL689" s="18" t="s">
        <v>249</v>
      </c>
      <c r="BM689" s="232" t="s">
        <v>844</v>
      </c>
    </row>
    <row r="690" s="13" customFormat="1">
      <c r="A690" s="13"/>
      <c r="B690" s="234"/>
      <c r="C690" s="235"/>
      <c r="D690" s="236" t="s">
        <v>170</v>
      </c>
      <c r="E690" s="237" t="s">
        <v>1</v>
      </c>
      <c r="F690" s="238" t="s">
        <v>845</v>
      </c>
      <c r="G690" s="235"/>
      <c r="H690" s="237" t="s">
        <v>1</v>
      </c>
      <c r="I690" s="239"/>
      <c r="J690" s="235"/>
      <c r="K690" s="235"/>
      <c r="L690" s="240"/>
      <c r="M690" s="241"/>
      <c r="N690" s="242"/>
      <c r="O690" s="242"/>
      <c r="P690" s="242"/>
      <c r="Q690" s="242"/>
      <c r="R690" s="242"/>
      <c r="S690" s="242"/>
      <c r="T690" s="24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4" t="s">
        <v>170</v>
      </c>
      <c r="AU690" s="244" t="s">
        <v>87</v>
      </c>
      <c r="AV690" s="13" t="s">
        <v>34</v>
      </c>
      <c r="AW690" s="13" t="s">
        <v>33</v>
      </c>
      <c r="AX690" s="13" t="s">
        <v>78</v>
      </c>
      <c r="AY690" s="244" t="s">
        <v>162</v>
      </c>
    </row>
    <row r="691" s="14" customFormat="1">
      <c r="A691" s="14"/>
      <c r="B691" s="245"/>
      <c r="C691" s="246"/>
      <c r="D691" s="236" t="s">
        <v>170</v>
      </c>
      <c r="E691" s="247" t="s">
        <v>1</v>
      </c>
      <c r="F691" s="248" t="s">
        <v>201</v>
      </c>
      <c r="G691" s="246"/>
      <c r="H691" s="249">
        <v>6</v>
      </c>
      <c r="I691" s="250"/>
      <c r="J691" s="246"/>
      <c r="K691" s="246"/>
      <c r="L691" s="251"/>
      <c r="M691" s="252"/>
      <c r="N691" s="253"/>
      <c r="O691" s="253"/>
      <c r="P691" s="253"/>
      <c r="Q691" s="253"/>
      <c r="R691" s="253"/>
      <c r="S691" s="253"/>
      <c r="T691" s="25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5" t="s">
        <v>170</v>
      </c>
      <c r="AU691" s="255" t="s">
        <v>87</v>
      </c>
      <c r="AV691" s="14" t="s">
        <v>87</v>
      </c>
      <c r="AW691" s="14" t="s">
        <v>33</v>
      </c>
      <c r="AX691" s="14" t="s">
        <v>78</v>
      </c>
      <c r="AY691" s="255" t="s">
        <v>162</v>
      </c>
    </row>
    <row r="692" s="13" customFormat="1">
      <c r="A692" s="13"/>
      <c r="B692" s="234"/>
      <c r="C692" s="235"/>
      <c r="D692" s="236" t="s">
        <v>170</v>
      </c>
      <c r="E692" s="237" t="s">
        <v>1</v>
      </c>
      <c r="F692" s="238" t="s">
        <v>592</v>
      </c>
      <c r="G692" s="235"/>
      <c r="H692" s="237" t="s">
        <v>1</v>
      </c>
      <c r="I692" s="239"/>
      <c r="J692" s="235"/>
      <c r="K692" s="235"/>
      <c r="L692" s="240"/>
      <c r="M692" s="241"/>
      <c r="N692" s="242"/>
      <c r="O692" s="242"/>
      <c r="P692" s="242"/>
      <c r="Q692" s="242"/>
      <c r="R692" s="242"/>
      <c r="S692" s="242"/>
      <c r="T692" s="24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4" t="s">
        <v>170</v>
      </c>
      <c r="AU692" s="244" t="s">
        <v>87</v>
      </c>
      <c r="AV692" s="13" t="s">
        <v>34</v>
      </c>
      <c r="AW692" s="13" t="s">
        <v>33</v>
      </c>
      <c r="AX692" s="13" t="s">
        <v>78</v>
      </c>
      <c r="AY692" s="244" t="s">
        <v>162</v>
      </c>
    </row>
    <row r="693" s="14" customFormat="1">
      <c r="A693" s="14"/>
      <c r="B693" s="245"/>
      <c r="C693" s="246"/>
      <c r="D693" s="236" t="s">
        <v>170</v>
      </c>
      <c r="E693" s="247" t="s">
        <v>1</v>
      </c>
      <c r="F693" s="248" t="s">
        <v>593</v>
      </c>
      <c r="G693" s="246"/>
      <c r="H693" s="249">
        <v>44</v>
      </c>
      <c r="I693" s="250"/>
      <c r="J693" s="246"/>
      <c r="K693" s="246"/>
      <c r="L693" s="251"/>
      <c r="M693" s="252"/>
      <c r="N693" s="253"/>
      <c r="O693" s="253"/>
      <c r="P693" s="253"/>
      <c r="Q693" s="253"/>
      <c r="R693" s="253"/>
      <c r="S693" s="253"/>
      <c r="T693" s="25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5" t="s">
        <v>170</v>
      </c>
      <c r="AU693" s="255" t="s">
        <v>87</v>
      </c>
      <c r="AV693" s="14" t="s">
        <v>87</v>
      </c>
      <c r="AW693" s="14" t="s">
        <v>33</v>
      </c>
      <c r="AX693" s="14" t="s">
        <v>78</v>
      </c>
      <c r="AY693" s="255" t="s">
        <v>162</v>
      </c>
    </row>
    <row r="694" s="15" customFormat="1">
      <c r="A694" s="15"/>
      <c r="B694" s="256"/>
      <c r="C694" s="257"/>
      <c r="D694" s="236" t="s">
        <v>170</v>
      </c>
      <c r="E694" s="258" t="s">
        <v>1</v>
      </c>
      <c r="F694" s="259" t="s">
        <v>180</v>
      </c>
      <c r="G694" s="257"/>
      <c r="H694" s="260">
        <v>50</v>
      </c>
      <c r="I694" s="261"/>
      <c r="J694" s="257"/>
      <c r="K694" s="257"/>
      <c r="L694" s="262"/>
      <c r="M694" s="263"/>
      <c r="N694" s="264"/>
      <c r="O694" s="264"/>
      <c r="P694" s="264"/>
      <c r="Q694" s="264"/>
      <c r="R694" s="264"/>
      <c r="S694" s="264"/>
      <c r="T694" s="26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66" t="s">
        <v>170</v>
      </c>
      <c r="AU694" s="266" t="s">
        <v>87</v>
      </c>
      <c r="AV694" s="15" t="s">
        <v>168</v>
      </c>
      <c r="AW694" s="15" t="s">
        <v>33</v>
      </c>
      <c r="AX694" s="15" t="s">
        <v>34</v>
      </c>
      <c r="AY694" s="266" t="s">
        <v>162</v>
      </c>
    </row>
    <row r="695" s="2" customFormat="1" ht="16.5" customHeight="1">
      <c r="A695" s="39"/>
      <c r="B695" s="40"/>
      <c r="C695" s="267" t="s">
        <v>846</v>
      </c>
      <c r="D695" s="267" t="s">
        <v>250</v>
      </c>
      <c r="E695" s="268" t="s">
        <v>847</v>
      </c>
      <c r="F695" s="269" t="s">
        <v>848</v>
      </c>
      <c r="G695" s="270" t="s">
        <v>589</v>
      </c>
      <c r="H695" s="271">
        <v>50</v>
      </c>
      <c r="I695" s="272"/>
      <c r="J695" s="273">
        <f>ROUND(I695*H695,1)</f>
        <v>0</v>
      </c>
      <c r="K695" s="274"/>
      <c r="L695" s="275"/>
      <c r="M695" s="276" t="s">
        <v>1</v>
      </c>
      <c r="N695" s="277" t="s">
        <v>43</v>
      </c>
      <c r="O695" s="92"/>
      <c r="P695" s="230">
        <f>O695*H695</f>
        <v>0</v>
      </c>
      <c r="Q695" s="230">
        <v>0.00020000000000000001</v>
      </c>
      <c r="R695" s="230">
        <f>Q695*H695</f>
        <v>0.01</v>
      </c>
      <c r="S695" s="230">
        <v>0</v>
      </c>
      <c r="T695" s="231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2" t="s">
        <v>371</v>
      </c>
      <c r="AT695" s="232" t="s">
        <v>250</v>
      </c>
      <c r="AU695" s="232" t="s">
        <v>87</v>
      </c>
      <c r="AY695" s="18" t="s">
        <v>162</v>
      </c>
      <c r="BE695" s="233">
        <f>IF(N695="základní",J695,0)</f>
        <v>0</v>
      </c>
      <c r="BF695" s="233">
        <f>IF(N695="snížená",J695,0)</f>
        <v>0</v>
      </c>
      <c r="BG695" s="233">
        <f>IF(N695="zákl. přenesená",J695,0)</f>
        <v>0</v>
      </c>
      <c r="BH695" s="233">
        <f>IF(N695="sníž. přenesená",J695,0)</f>
        <v>0</v>
      </c>
      <c r="BI695" s="233">
        <f>IF(N695="nulová",J695,0)</f>
        <v>0</v>
      </c>
      <c r="BJ695" s="18" t="s">
        <v>34</v>
      </c>
      <c r="BK695" s="233">
        <f>ROUND(I695*H695,1)</f>
        <v>0</v>
      </c>
      <c r="BL695" s="18" t="s">
        <v>249</v>
      </c>
      <c r="BM695" s="232" t="s">
        <v>849</v>
      </c>
    </row>
    <row r="696" s="2" customFormat="1" ht="16.5" customHeight="1">
      <c r="A696" s="39"/>
      <c r="B696" s="40"/>
      <c r="C696" s="220" t="s">
        <v>850</v>
      </c>
      <c r="D696" s="220" t="s">
        <v>164</v>
      </c>
      <c r="E696" s="221" t="s">
        <v>851</v>
      </c>
      <c r="F696" s="222" t="s">
        <v>852</v>
      </c>
      <c r="G696" s="223" t="s">
        <v>589</v>
      </c>
      <c r="H696" s="224">
        <v>2</v>
      </c>
      <c r="I696" s="225"/>
      <c r="J696" s="226">
        <f>ROUND(I696*H696,1)</f>
        <v>0</v>
      </c>
      <c r="K696" s="227"/>
      <c r="L696" s="45"/>
      <c r="M696" s="228" t="s">
        <v>1</v>
      </c>
      <c r="N696" s="229" t="s">
        <v>43</v>
      </c>
      <c r="O696" s="92"/>
      <c r="P696" s="230">
        <f>O696*H696</f>
        <v>0</v>
      </c>
      <c r="Q696" s="230">
        <v>0</v>
      </c>
      <c r="R696" s="230">
        <f>Q696*H696</f>
        <v>0</v>
      </c>
      <c r="S696" s="230">
        <v>0</v>
      </c>
      <c r="T696" s="231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2" t="s">
        <v>249</v>
      </c>
      <c r="AT696" s="232" t="s">
        <v>164</v>
      </c>
      <c r="AU696" s="232" t="s">
        <v>87</v>
      </c>
      <c r="AY696" s="18" t="s">
        <v>162</v>
      </c>
      <c r="BE696" s="233">
        <f>IF(N696="základní",J696,0)</f>
        <v>0</v>
      </c>
      <c r="BF696" s="233">
        <f>IF(N696="snížená",J696,0)</f>
        <v>0</v>
      </c>
      <c r="BG696" s="233">
        <f>IF(N696="zákl. přenesená",J696,0)</f>
        <v>0</v>
      </c>
      <c r="BH696" s="233">
        <f>IF(N696="sníž. přenesená",J696,0)</f>
        <v>0</v>
      </c>
      <c r="BI696" s="233">
        <f>IF(N696="nulová",J696,0)</f>
        <v>0</v>
      </c>
      <c r="BJ696" s="18" t="s">
        <v>34</v>
      </c>
      <c r="BK696" s="233">
        <f>ROUND(I696*H696,1)</f>
        <v>0</v>
      </c>
      <c r="BL696" s="18" t="s">
        <v>249</v>
      </c>
      <c r="BM696" s="232" t="s">
        <v>853</v>
      </c>
    </row>
    <row r="697" s="13" customFormat="1">
      <c r="A697" s="13"/>
      <c r="B697" s="234"/>
      <c r="C697" s="235"/>
      <c r="D697" s="236" t="s">
        <v>170</v>
      </c>
      <c r="E697" s="237" t="s">
        <v>1</v>
      </c>
      <c r="F697" s="238" t="s">
        <v>854</v>
      </c>
      <c r="G697" s="235"/>
      <c r="H697" s="237" t="s">
        <v>1</v>
      </c>
      <c r="I697" s="239"/>
      <c r="J697" s="235"/>
      <c r="K697" s="235"/>
      <c r="L697" s="240"/>
      <c r="M697" s="241"/>
      <c r="N697" s="242"/>
      <c r="O697" s="242"/>
      <c r="P697" s="242"/>
      <c r="Q697" s="242"/>
      <c r="R697" s="242"/>
      <c r="S697" s="242"/>
      <c r="T697" s="24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4" t="s">
        <v>170</v>
      </c>
      <c r="AU697" s="244" t="s">
        <v>87</v>
      </c>
      <c r="AV697" s="13" t="s">
        <v>34</v>
      </c>
      <c r="AW697" s="13" t="s">
        <v>33</v>
      </c>
      <c r="AX697" s="13" t="s">
        <v>78</v>
      </c>
      <c r="AY697" s="244" t="s">
        <v>162</v>
      </c>
    </row>
    <row r="698" s="13" customFormat="1">
      <c r="A698" s="13"/>
      <c r="B698" s="234"/>
      <c r="C698" s="235"/>
      <c r="D698" s="236" t="s">
        <v>170</v>
      </c>
      <c r="E698" s="237" t="s">
        <v>1</v>
      </c>
      <c r="F698" s="238" t="s">
        <v>855</v>
      </c>
      <c r="G698" s="235"/>
      <c r="H698" s="237" t="s">
        <v>1</v>
      </c>
      <c r="I698" s="239"/>
      <c r="J698" s="235"/>
      <c r="K698" s="235"/>
      <c r="L698" s="240"/>
      <c r="M698" s="241"/>
      <c r="N698" s="242"/>
      <c r="O698" s="242"/>
      <c r="P698" s="242"/>
      <c r="Q698" s="242"/>
      <c r="R698" s="242"/>
      <c r="S698" s="242"/>
      <c r="T698" s="24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4" t="s">
        <v>170</v>
      </c>
      <c r="AU698" s="244" t="s">
        <v>87</v>
      </c>
      <c r="AV698" s="13" t="s">
        <v>34</v>
      </c>
      <c r="AW698" s="13" t="s">
        <v>33</v>
      </c>
      <c r="AX698" s="13" t="s">
        <v>78</v>
      </c>
      <c r="AY698" s="244" t="s">
        <v>162</v>
      </c>
    </row>
    <row r="699" s="14" customFormat="1">
      <c r="A699" s="14"/>
      <c r="B699" s="245"/>
      <c r="C699" s="246"/>
      <c r="D699" s="236" t="s">
        <v>170</v>
      </c>
      <c r="E699" s="247" t="s">
        <v>1</v>
      </c>
      <c r="F699" s="248" t="s">
        <v>87</v>
      </c>
      <c r="G699" s="246"/>
      <c r="H699" s="249">
        <v>2</v>
      </c>
      <c r="I699" s="250"/>
      <c r="J699" s="246"/>
      <c r="K699" s="246"/>
      <c r="L699" s="251"/>
      <c r="M699" s="252"/>
      <c r="N699" s="253"/>
      <c r="O699" s="253"/>
      <c r="P699" s="253"/>
      <c r="Q699" s="253"/>
      <c r="R699" s="253"/>
      <c r="S699" s="253"/>
      <c r="T699" s="25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5" t="s">
        <v>170</v>
      </c>
      <c r="AU699" s="255" t="s">
        <v>87</v>
      </c>
      <c r="AV699" s="14" t="s">
        <v>87</v>
      </c>
      <c r="AW699" s="14" t="s">
        <v>33</v>
      </c>
      <c r="AX699" s="14" t="s">
        <v>34</v>
      </c>
      <c r="AY699" s="255" t="s">
        <v>162</v>
      </c>
    </row>
    <row r="700" s="2" customFormat="1" ht="16.5" customHeight="1">
      <c r="A700" s="39"/>
      <c r="B700" s="40"/>
      <c r="C700" s="267" t="s">
        <v>856</v>
      </c>
      <c r="D700" s="267" t="s">
        <v>250</v>
      </c>
      <c r="E700" s="268" t="s">
        <v>857</v>
      </c>
      <c r="F700" s="269" t="s">
        <v>858</v>
      </c>
      <c r="G700" s="270" t="s">
        <v>589</v>
      </c>
      <c r="H700" s="271">
        <v>2</v>
      </c>
      <c r="I700" s="272"/>
      <c r="J700" s="273">
        <f>ROUND(I700*H700,1)</f>
        <v>0</v>
      </c>
      <c r="K700" s="274"/>
      <c r="L700" s="275"/>
      <c r="M700" s="276" t="s">
        <v>1</v>
      </c>
      <c r="N700" s="277" t="s">
        <v>43</v>
      </c>
      <c r="O700" s="92"/>
      <c r="P700" s="230">
        <f>O700*H700</f>
        <v>0</v>
      </c>
      <c r="Q700" s="230">
        <v>0.00046000000000000001</v>
      </c>
      <c r="R700" s="230">
        <f>Q700*H700</f>
        <v>0.00092000000000000003</v>
      </c>
      <c r="S700" s="230">
        <v>0</v>
      </c>
      <c r="T700" s="231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32" t="s">
        <v>371</v>
      </c>
      <c r="AT700" s="232" t="s">
        <v>250</v>
      </c>
      <c r="AU700" s="232" t="s">
        <v>87</v>
      </c>
      <c r="AY700" s="18" t="s">
        <v>162</v>
      </c>
      <c r="BE700" s="233">
        <f>IF(N700="základní",J700,0)</f>
        <v>0</v>
      </c>
      <c r="BF700" s="233">
        <f>IF(N700="snížená",J700,0)</f>
        <v>0</v>
      </c>
      <c r="BG700" s="233">
        <f>IF(N700="zákl. přenesená",J700,0)</f>
        <v>0</v>
      </c>
      <c r="BH700" s="233">
        <f>IF(N700="sníž. přenesená",J700,0)</f>
        <v>0</v>
      </c>
      <c r="BI700" s="233">
        <f>IF(N700="nulová",J700,0)</f>
        <v>0</v>
      </c>
      <c r="BJ700" s="18" t="s">
        <v>34</v>
      </c>
      <c r="BK700" s="233">
        <f>ROUND(I700*H700,1)</f>
        <v>0</v>
      </c>
      <c r="BL700" s="18" t="s">
        <v>249</v>
      </c>
      <c r="BM700" s="232" t="s">
        <v>859</v>
      </c>
    </row>
    <row r="701" s="2" customFormat="1" ht="21.75" customHeight="1">
      <c r="A701" s="39"/>
      <c r="B701" s="40"/>
      <c r="C701" s="220" t="s">
        <v>860</v>
      </c>
      <c r="D701" s="220" t="s">
        <v>164</v>
      </c>
      <c r="E701" s="221" t="s">
        <v>861</v>
      </c>
      <c r="F701" s="222" t="s">
        <v>862</v>
      </c>
      <c r="G701" s="223" t="s">
        <v>589</v>
      </c>
      <c r="H701" s="224">
        <v>50</v>
      </c>
      <c r="I701" s="225"/>
      <c r="J701" s="226">
        <f>ROUND(I701*H701,1)</f>
        <v>0</v>
      </c>
      <c r="K701" s="227"/>
      <c r="L701" s="45"/>
      <c r="M701" s="228" t="s">
        <v>1</v>
      </c>
      <c r="N701" s="229" t="s">
        <v>43</v>
      </c>
      <c r="O701" s="92"/>
      <c r="P701" s="230">
        <f>O701*H701</f>
        <v>0</v>
      </c>
      <c r="Q701" s="230">
        <v>0</v>
      </c>
      <c r="R701" s="230">
        <f>Q701*H701</f>
        <v>0</v>
      </c>
      <c r="S701" s="230">
        <v>5.0000000000000002E-05</v>
      </c>
      <c r="T701" s="231">
        <f>S701*H701</f>
        <v>0.0025000000000000001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2" t="s">
        <v>249</v>
      </c>
      <c r="AT701" s="232" t="s">
        <v>164</v>
      </c>
      <c r="AU701" s="232" t="s">
        <v>87</v>
      </c>
      <c r="AY701" s="18" t="s">
        <v>162</v>
      </c>
      <c r="BE701" s="233">
        <f>IF(N701="základní",J701,0)</f>
        <v>0</v>
      </c>
      <c r="BF701" s="233">
        <f>IF(N701="snížená",J701,0)</f>
        <v>0</v>
      </c>
      <c r="BG701" s="233">
        <f>IF(N701="zákl. přenesená",J701,0)</f>
        <v>0</v>
      </c>
      <c r="BH701" s="233">
        <f>IF(N701="sníž. přenesená",J701,0)</f>
        <v>0</v>
      </c>
      <c r="BI701" s="233">
        <f>IF(N701="nulová",J701,0)</f>
        <v>0</v>
      </c>
      <c r="BJ701" s="18" t="s">
        <v>34</v>
      </c>
      <c r="BK701" s="233">
        <f>ROUND(I701*H701,1)</f>
        <v>0</v>
      </c>
      <c r="BL701" s="18" t="s">
        <v>249</v>
      </c>
      <c r="BM701" s="232" t="s">
        <v>863</v>
      </c>
    </row>
    <row r="702" s="13" customFormat="1">
      <c r="A702" s="13"/>
      <c r="B702" s="234"/>
      <c r="C702" s="235"/>
      <c r="D702" s="236" t="s">
        <v>170</v>
      </c>
      <c r="E702" s="237" t="s">
        <v>1</v>
      </c>
      <c r="F702" s="238" t="s">
        <v>572</v>
      </c>
      <c r="G702" s="235"/>
      <c r="H702" s="237" t="s">
        <v>1</v>
      </c>
      <c r="I702" s="239"/>
      <c r="J702" s="235"/>
      <c r="K702" s="235"/>
      <c r="L702" s="240"/>
      <c r="M702" s="241"/>
      <c r="N702" s="242"/>
      <c r="O702" s="242"/>
      <c r="P702" s="242"/>
      <c r="Q702" s="242"/>
      <c r="R702" s="242"/>
      <c r="S702" s="242"/>
      <c r="T702" s="24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4" t="s">
        <v>170</v>
      </c>
      <c r="AU702" s="244" t="s">
        <v>87</v>
      </c>
      <c r="AV702" s="13" t="s">
        <v>34</v>
      </c>
      <c r="AW702" s="13" t="s">
        <v>33</v>
      </c>
      <c r="AX702" s="13" t="s">
        <v>78</v>
      </c>
      <c r="AY702" s="244" t="s">
        <v>162</v>
      </c>
    </row>
    <row r="703" s="14" customFormat="1">
      <c r="A703" s="14"/>
      <c r="B703" s="245"/>
      <c r="C703" s="246"/>
      <c r="D703" s="236" t="s">
        <v>170</v>
      </c>
      <c r="E703" s="247" t="s">
        <v>1</v>
      </c>
      <c r="F703" s="248" t="s">
        <v>201</v>
      </c>
      <c r="G703" s="246"/>
      <c r="H703" s="249">
        <v>6</v>
      </c>
      <c r="I703" s="250"/>
      <c r="J703" s="246"/>
      <c r="K703" s="246"/>
      <c r="L703" s="251"/>
      <c r="M703" s="252"/>
      <c r="N703" s="253"/>
      <c r="O703" s="253"/>
      <c r="P703" s="253"/>
      <c r="Q703" s="253"/>
      <c r="R703" s="253"/>
      <c r="S703" s="253"/>
      <c r="T703" s="25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5" t="s">
        <v>170</v>
      </c>
      <c r="AU703" s="255" t="s">
        <v>87</v>
      </c>
      <c r="AV703" s="14" t="s">
        <v>87</v>
      </c>
      <c r="AW703" s="14" t="s">
        <v>33</v>
      </c>
      <c r="AX703" s="14" t="s">
        <v>78</v>
      </c>
      <c r="AY703" s="255" t="s">
        <v>162</v>
      </c>
    </row>
    <row r="704" s="13" customFormat="1">
      <c r="A704" s="13"/>
      <c r="B704" s="234"/>
      <c r="C704" s="235"/>
      <c r="D704" s="236" t="s">
        <v>170</v>
      </c>
      <c r="E704" s="237" t="s">
        <v>1</v>
      </c>
      <c r="F704" s="238" t="s">
        <v>864</v>
      </c>
      <c r="G704" s="235"/>
      <c r="H704" s="237" t="s">
        <v>1</v>
      </c>
      <c r="I704" s="239"/>
      <c r="J704" s="235"/>
      <c r="K704" s="235"/>
      <c r="L704" s="240"/>
      <c r="M704" s="241"/>
      <c r="N704" s="242"/>
      <c r="O704" s="242"/>
      <c r="P704" s="242"/>
      <c r="Q704" s="242"/>
      <c r="R704" s="242"/>
      <c r="S704" s="242"/>
      <c r="T704" s="24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4" t="s">
        <v>170</v>
      </c>
      <c r="AU704" s="244" t="s">
        <v>87</v>
      </c>
      <c r="AV704" s="13" t="s">
        <v>34</v>
      </c>
      <c r="AW704" s="13" t="s">
        <v>33</v>
      </c>
      <c r="AX704" s="13" t="s">
        <v>78</v>
      </c>
      <c r="AY704" s="244" t="s">
        <v>162</v>
      </c>
    </row>
    <row r="705" s="14" customFormat="1">
      <c r="A705" s="14"/>
      <c r="B705" s="245"/>
      <c r="C705" s="246"/>
      <c r="D705" s="236" t="s">
        <v>170</v>
      </c>
      <c r="E705" s="247" t="s">
        <v>1</v>
      </c>
      <c r="F705" s="248" t="s">
        <v>865</v>
      </c>
      <c r="G705" s="246"/>
      <c r="H705" s="249">
        <v>44</v>
      </c>
      <c r="I705" s="250"/>
      <c r="J705" s="246"/>
      <c r="K705" s="246"/>
      <c r="L705" s="251"/>
      <c r="M705" s="252"/>
      <c r="N705" s="253"/>
      <c r="O705" s="253"/>
      <c r="P705" s="253"/>
      <c r="Q705" s="253"/>
      <c r="R705" s="253"/>
      <c r="S705" s="253"/>
      <c r="T705" s="25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5" t="s">
        <v>170</v>
      </c>
      <c r="AU705" s="255" t="s">
        <v>87</v>
      </c>
      <c r="AV705" s="14" t="s">
        <v>87</v>
      </c>
      <c r="AW705" s="14" t="s">
        <v>33</v>
      </c>
      <c r="AX705" s="14" t="s">
        <v>78</v>
      </c>
      <c r="AY705" s="255" t="s">
        <v>162</v>
      </c>
    </row>
    <row r="706" s="15" customFormat="1">
      <c r="A706" s="15"/>
      <c r="B706" s="256"/>
      <c r="C706" s="257"/>
      <c r="D706" s="236" t="s">
        <v>170</v>
      </c>
      <c r="E706" s="258" t="s">
        <v>1</v>
      </c>
      <c r="F706" s="259" t="s">
        <v>180</v>
      </c>
      <c r="G706" s="257"/>
      <c r="H706" s="260">
        <v>50</v>
      </c>
      <c r="I706" s="261"/>
      <c r="J706" s="257"/>
      <c r="K706" s="257"/>
      <c r="L706" s="262"/>
      <c r="M706" s="263"/>
      <c r="N706" s="264"/>
      <c r="O706" s="264"/>
      <c r="P706" s="264"/>
      <c r="Q706" s="264"/>
      <c r="R706" s="264"/>
      <c r="S706" s="264"/>
      <c r="T706" s="26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6" t="s">
        <v>170</v>
      </c>
      <c r="AU706" s="266" t="s">
        <v>87</v>
      </c>
      <c r="AV706" s="15" t="s">
        <v>168</v>
      </c>
      <c r="AW706" s="15" t="s">
        <v>33</v>
      </c>
      <c r="AX706" s="15" t="s">
        <v>34</v>
      </c>
      <c r="AY706" s="266" t="s">
        <v>162</v>
      </c>
    </row>
    <row r="707" s="2" customFormat="1" ht="21.75" customHeight="1">
      <c r="A707" s="39"/>
      <c r="B707" s="40"/>
      <c r="C707" s="220" t="s">
        <v>866</v>
      </c>
      <c r="D707" s="220" t="s">
        <v>164</v>
      </c>
      <c r="E707" s="221" t="s">
        <v>867</v>
      </c>
      <c r="F707" s="222" t="s">
        <v>868</v>
      </c>
      <c r="G707" s="223" t="s">
        <v>589</v>
      </c>
      <c r="H707" s="224">
        <v>2</v>
      </c>
      <c r="I707" s="225"/>
      <c r="J707" s="226">
        <f>ROUND(I707*H707,1)</f>
        <v>0</v>
      </c>
      <c r="K707" s="227"/>
      <c r="L707" s="45"/>
      <c r="M707" s="228" t="s">
        <v>1</v>
      </c>
      <c r="N707" s="229" t="s">
        <v>43</v>
      </c>
      <c r="O707" s="92"/>
      <c r="P707" s="230">
        <f>O707*H707</f>
        <v>0</v>
      </c>
      <c r="Q707" s="230">
        <v>0</v>
      </c>
      <c r="R707" s="230">
        <f>Q707*H707</f>
        <v>0</v>
      </c>
      <c r="S707" s="230">
        <v>0.00014999999999999999</v>
      </c>
      <c r="T707" s="231">
        <f>S707*H707</f>
        <v>0.00029999999999999997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2" t="s">
        <v>249</v>
      </c>
      <c r="AT707" s="232" t="s">
        <v>164</v>
      </c>
      <c r="AU707" s="232" t="s">
        <v>87</v>
      </c>
      <c r="AY707" s="18" t="s">
        <v>162</v>
      </c>
      <c r="BE707" s="233">
        <f>IF(N707="základní",J707,0)</f>
        <v>0</v>
      </c>
      <c r="BF707" s="233">
        <f>IF(N707="snížená",J707,0)</f>
        <v>0</v>
      </c>
      <c r="BG707" s="233">
        <f>IF(N707="zákl. přenesená",J707,0)</f>
        <v>0</v>
      </c>
      <c r="BH707" s="233">
        <f>IF(N707="sníž. přenesená",J707,0)</f>
        <v>0</v>
      </c>
      <c r="BI707" s="233">
        <f>IF(N707="nulová",J707,0)</f>
        <v>0</v>
      </c>
      <c r="BJ707" s="18" t="s">
        <v>34</v>
      </c>
      <c r="BK707" s="233">
        <f>ROUND(I707*H707,1)</f>
        <v>0</v>
      </c>
      <c r="BL707" s="18" t="s">
        <v>249</v>
      </c>
      <c r="BM707" s="232" t="s">
        <v>869</v>
      </c>
    </row>
    <row r="708" s="13" customFormat="1">
      <c r="A708" s="13"/>
      <c r="B708" s="234"/>
      <c r="C708" s="235"/>
      <c r="D708" s="236" t="s">
        <v>170</v>
      </c>
      <c r="E708" s="237" t="s">
        <v>1</v>
      </c>
      <c r="F708" s="238" t="s">
        <v>854</v>
      </c>
      <c r="G708" s="235"/>
      <c r="H708" s="237" t="s">
        <v>1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4" t="s">
        <v>170</v>
      </c>
      <c r="AU708" s="244" t="s">
        <v>87</v>
      </c>
      <c r="AV708" s="13" t="s">
        <v>34</v>
      </c>
      <c r="AW708" s="13" t="s">
        <v>33</v>
      </c>
      <c r="AX708" s="13" t="s">
        <v>78</v>
      </c>
      <c r="AY708" s="244" t="s">
        <v>162</v>
      </c>
    </row>
    <row r="709" s="13" customFormat="1">
      <c r="A709" s="13"/>
      <c r="B709" s="234"/>
      <c r="C709" s="235"/>
      <c r="D709" s="236" t="s">
        <v>170</v>
      </c>
      <c r="E709" s="237" t="s">
        <v>1</v>
      </c>
      <c r="F709" s="238" t="s">
        <v>855</v>
      </c>
      <c r="G709" s="235"/>
      <c r="H709" s="237" t="s">
        <v>1</v>
      </c>
      <c r="I709" s="239"/>
      <c r="J709" s="235"/>
      <c r="K709" s="235"/>
      <c r="L709" s="240"/>
      <c r="M709" s="241"/>
      <c r="N709" s="242"/>
      <c r="O709" s="242"/>
      <c r="P709" s="242"/>
      <c r="Q709" s="242"/>
      <c r="R709" s="242"/>
      <c r="S709" s="242"/>
      <c r="T709" s="24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4" t="s">
        <v>170</v>
      </c>
      <c r="AU709" s="244" t="s">
        <v>87</v>
      </c>
      <c r="AV709" s="13" t="s">
        <v>34</v>
      </c>
      <c r="AW709" s="13" t="s">
        <v>33</v>
      </c>
      <c r="AX709" s="13" t="s">
        <v>78</v>
      </c>
      <c r="AY709" s="244" t="s">
        <v>162</v>
      </c>
    </row>
    <row r="710" s="14" customFormat="1">
      <c r="A710" s="14"/>
      <c r="B710" s="245"/>
      <c r="C710" s="246"/>
      <c r="D710" s="236" t="s">
        <v>170</v>
      </c>
      <c r="E710" s="247" t="s">
        <v>1</v>
      </c>
      <c r="F710" s="248" t="s">
        <v>87</v>
      </c>
      <c r="G710" s="246"/>
      <c r="H710" s="249">
        <v>2</v>
      </c>
      <c r="I710" s="250"/>
      <c r="J710" s="246"/>
      <c r="K710" s="246"/>
      <c r="L710" s="251"/>
      <c r="M710" s="252"/>
      <c r="N710" s="253"/>
      <c r="O710" s="253"/>
      <c r="P710" s="253"/>
      <c r="Q710" s="253"/>
      <c r="R710" s="253"/>
      <c r="S710" s="253"/>
      <c r="T710" s="25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5" t="s">
        <v>170</v>
      </c>
      <c r="AU710" s="255" t="s">
        <v>87</v>
      </c>
      <c r="AV710" s="14" t="s">
        <v>87</v>
      </c>
      <c r="AW710" s="14" t="s">
        <v>33</v>
      </c>
      <c r="AX710" s="14" t="s">
        <v>34</v>
      </c>
      <c r="AY710" s="255" t="s">
        <v>162</v>
      </c>
    </row>
    <row r="711" s="2" customFormat="1" ht="24.15" customHeight="1">
      <c r="A711" s="39"/>
      <c r="B711" s="40"/>
      <c r="C711" s="220" t="s">
        <v>870</v>
      </c>
      <c r="D711" s="220" t="s">
        <v>164</v>
      </c>
      <c r="E711" s="221" t="s">
        <v>871</v>
      </c>
      <c r="F711" s="222" t="s">
        <v>872</v>
      </c>
      <c r="G711" s="223" t="s">
        <v>760</v>
      </c>
      <c r="H711" s="289"/>
      <c r="I711" s="225"/>
      <c r="J711" s="226">
        <f>ROUND(I711*H711,1)</f>
        <v>0</v>
      </c>
      <c r="K711" s="227"/>
      <c r="L711" s="45"/>
      <c r="M711" s="228" t="s">
        <v>1</v>
      </c>
      <c r="N711" s="229" t="s">
        <v>43</v>
      </c>
      <c r="O711" s="92"/>
      <c r="P711" s="230">
        <f>O711*H711</f>
        <v>0</v>
      </c>
      <c r="Q711" s="230">
        <v>0</v>
      </c>
      <c r="R711" s="230">
        <f>Q711*H711</f>
        <v>0</v>
      </c>
      <c r="S711" s="230">
        <v>0</v>
      </c>
      <c r="T711" s="231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32" t="s">
        <v>249</v>
      </c>
      <c r="AT711" s="232" t="s">
        <v>164</v>
      </c>
      <c r="AU711" s="232" t="s">
        <v>87</v>
      </c>
      <c r="AY711" s="18" t="s">
        <v>162</v>
      </c>
      <c r="BE711" s="233">
        <f>IF(N711="základní",J711,0)</f>
        <v>0</v>
      </c>
      <c r="BF711" s="233">
        <f>IF(N711="snížená",J711,0)</f>
        <v>0</v>
      </c>
      <c r="BG711" s="233">
        <f>IF(N711="zákl. přenesená",J711,0)</f>
        <v>0</v>
      </c>
      <c r="BH711" s="233">
        <f>IF(N711="sníž. přenesená",J711,0)</f>
        <v>0</v>
      </c>
      <c r="BI711" s="233">
        <f>IF(N711="nulová",J711,0)</f>
        <v>0</v>
      </c>
      <c r="BJ711" s="18" t="s">
        <v>34</v>
      </c>
      <c r="BK711" s="233">
        <f>ROUND(I711*H711,1)</f>
        <v>0</v>
      </c>
      <c r="BL711" s="18" t="s">
        <v>249</v>
      </c>
      <c r="BM711" s="232" t="s">
        <v>873</v>
      </c>
    </row>
    <row r="712" s="12" customFormat="1" ht="22.8" customHeight="1">
      <c r="A712" s="12"/>
      <c r="B712" s="204"/>
      <c r="C712" s="205"/>
      <c r="D712" s="206" t="s">
        <v>77</v>
      </c>
      <c r="E712" s="218" t="s">
        <v>874</v>
      </c>
      <c r="F712" s="218" t="s">
        <v>875</v>
      </c>
      <c r="G712" s="205"/>
      <c r="H712" s="205"/>
      <c r="I712" s="208"/>
      <c r="J712" s="219">
        <f>BK712</f>
        <v>0</v>
      </c>
      <c r="K712" s="205"/>
      <c r="L712" s="210"/>
      <c r="M712" s="211"/>
      <c r="N712" s="212"/>
      <c r="O712" s="212"/>
      <c r="P712" s="213">
        <f>SUM(P713:P782)</f>
        <v>0</v>
      </c>
      <c r="Q712" s="212"/>
      <c r="R712" s="213">
        <f>SUM(R713:R782)</f>
        <v>10.051368115115002</v>
      </c>
      <c r="S712" s="212"/>
      <c r="T712" s="214">
        <f>SUM(T713:T782)</f>
        <v>7.0760249999999996</v>
      </c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R712" s="215" t="s">
        <v>87</v>
      </c>
      <c r="AT712" s="216" t="s">
        <v>77</v>
      </c>
      <c r="AU712" s="216" t="s">
        <v>34</v>
      </c>
      <c r="AY712" s="215" t="s">
        <v>162</v>
      </c>
      <c r="BK712" s="217">
        <f>SUM(BK713:BK782)</f>
        <v>0</v>
      </c>
    </row>
    <row r="713" s="2" customFormat="1" ht="24.15" customHeight="1">
      <c r="A713" s="39"/>
      <c r="B713" s="40"/>
      <c r="C713" s="220" t="s">
        <v>876</v>
      </c>
      <c r="D713" s="220" t="s">
        <v>164</v>
      </c>
      <c r="E713" s="221" t="s">
        <v>877</v>
      </c>
      <c r="F713" s="222" t="s">
        <v>878</v>
      </c>
      <c r="G713" s="223" t="s">
        <v>392</v>
      </c>
      <c r="H713" s="224">
        <v>55.5</v>
      </c>
      <c r="I713" s="225"/>
      <c r="J713" s="226">
        <f>ROUND(I713*H713,1)</f>
        <v>0</v>
      </c>
      <c r="K713" s="227"/>
      <c r="L713" s="45"/>
      <c r="M713" s="228" t="s">
        <v>1</v>
      </c>
      <c r="N713" s="229" t="s">
        <v>43</v>
      </c>
      <c r="O713" s="92"/>
      <c r="P713" s="230">
        <f>O713*H713</f>
        <v>0</v>
      </c>
      <c r="Q713" s="230">
        <v>0</v>
      </c>
      <c r="R713" s="230">
        <f>Q713*H713</f>
        <v>0</v>
      </c>
      <c r="S713" s="230">
        <v>0</v>
      </c>
      <c r="T713" s="231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2" t="s">
        <v>249</v>
      </c>
      <c r="AT713" s="232" t="s">
        <v>164</v>
      </c>
      <c r="AU713" s="232" t="s">
        <v>87</v>
      </c>
      <c r="AY713" s="18" t="s">
        <v>162</v>
      </c>
      <c r="BE713" s="233">
        <f>IF(N713="základní",J713,0)</f>
        <v>0</v>
      </c>
      <c r="BF713" s="233">
        <f>IF(N713="snížená",J713,0)</f>
        <v>0</v>
      </c>
      <c r="BG713" s="233">
        <f>IF(N713="zákl. přenesená",J713,0)</f>
        <v>0</v>
      </c>
      <c r="BH713" s="233">
        <f>IF(N713="sníž. přenesená",J713,0)</f>
        <v>0</v>
      </c>
      <c r="BI713" s="233">
        <f>IF(N713="nulová",J713,0)</f>
        <v>0</v>
      </c>
      <c r="BJ713" s="18" t="s">
        <v>34</v>
      </c>
      <c r="BK713" s="233">
        <f>ROUND(I713*H713,1)</f>
        <v>0</v>
      </c>
      <c r="BL713" s="18" t="s">
        <v>249</v>
      </c>
      <c r="BM713" s="232" t="s">
        <v>879</v>
      </c>
    </row>
    <row r="714" s="13" customFormat="1">
      <c r="A714" s="13"/>
      <c r="B714" s="234"/>
      <c r="C714" s="235"/>
      <c r="D714" s="236" t="s">
        <v>170</v>
      </c>
      <c r="E714" s="237" t="s">
        <v>1</v>
      </c>
      <c r="F714" s="238" t="s">
        <v>880</v>
      </c>
      <c r="G714" s="235"/>
      <c r="H714" s="237" t="s">
        <v>1</v>
      </c>
      <c r="I714" s="239"/>
      <c r="J714" s="235"/>
      <c r="K714" s="235"/>
      <c r="L714" s="240"/>
      <c r="M714" s="241"/>
      <c r="N714" s="242"/>
      <c r="O714" s="242"/>
      <c r="P714" s="242"/>
      <c r="Q714" s="242"/>
      <c r="R714" s="242"/>
      <c r="S714" s="242"/>
      <c r="T714" s="24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4" t="s">
        <v>170</v>
      </c>
      <c r="AU714" s="244" t="s">
        <v>87</v>
      </c>
      <c r="AV714" s="13" t="s">
        <v>34</v>
      </c>
      <c r="AW714" s="13" t="s">
        <v>33</v>
      </c>
      <c r="AX714" s="13" t="s">
        <v>78</v>
      </c>
      <c r="AY714" s="244" t="s">
        <v>162</v>
      </c>
    </row>
    <row r="715" s="14" customFormat="1">
      <c r="A715" s="14"/>
      <c r="B715" s="245"/>
      <c r="C715" s="246"/>
      <c r="D715" s="236" t="s">
        <v>170</v>
      </c>
      <c r="E715" s="247" t="s">
        <v>1</v>
      </c>
      <c r="F715" s="248" t="s">
        <v>881</v>
      </c>
      <c r="G715" s="246"/>
      <c r="H715" s="249">
        <v>55.5</v>
      </c>
      <c r="I715" s="250"/>
      <c r="J715" s="246"/>
      <c r="K715" s="246"/>
      <c r="L715" s="251"/>
      <c r="M715" s="252"/>
      <c r="N715" s="253"/>
      <c r="O715" s="253"/>
      <c r="P715" s="253"/>
      <c r="Q715" s="253"/>
      <c r="R715" s="253"/>
      <c r="S715" s="253"/>
      <c r="T715" s="25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5" t="s">
        <v>170</v>
      </c>
      <c r="AU715" s="255" t="s">
        <v>87</v>
      </c>
      <c r="AV715" s="14" t="s">
        <v>87</v>
      </c>
      <c r="AW715" s="14" t="s">
        <v>33</v>
      </c>
      <c r="AX715" s="14" t="s">
        <v>34</v>
      </c>
      <c r="AY715" s="255" t="s">
        <v>162</v>
      </c>
    </row>
    <row r="716" s="2" customFormat="1" ht="24.15" customHeight="1">
      <c r="A716" s="39"/>
      <c r="B716" s="40"/>
      <c r="C716" s="267" t="s">
        <v>882</v>
      </c>
      <c r="D716" s="267" t="s">
        <v>250</v>
      </c>
      <c r="E716" s="268" t="s">
        <v>883</v>
      </c>
      <c r="F716" s="269" t="s">
        <v>884</v>
      </c>
      <c r="G716" s="270" t="s">
        <v>197</v>
      </c>
      <c r="H716" s="271">
        <v>0.58299999999999996</v>
      </c>
      <c r="I716" s="272"/>
      <c r="J716" s="273">
        <f>ROUND(I716*H716,1)</f>
        <v>0</v>
      </c>
      <c r="K716" s="274"/>
      <c r="L716" s="275"/>
      <c r="M716" s="276" t="s">
        <v>1</v>
      </c>
      <c r="N716" s="277" t="s">
        <v>43</v>
      </c>
      <c r="O716" s="92"/>
      <c r="P716" s="230">
        <f>O716*H716</f>
        <v>0</v>
      </c>
      <c r="Q716" s="230">
        <v>0.55000000000000004</v>
      </c>
      <c r="R716" s="230">
        <f>Q716*H716</f>
        <v>0.32064999999999999</v>
      </c>
      <c r="S716" s="230">
        <v>0</v>
      </c>
      <c r="T716" s="231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2" t="s">
        <v>371</v>
      </c>
      <c r="AT716" s="232" t="s">
        <v>250</v>
      </c>
      <c r="AU716" s="232" t="s">
        <v>87</v>
      </c>
      <c r="AY716" s="18" t="s">
        <v>162</v>
      </c>
      <c r="BE716" s="233">
        <f>IF(N716="základní",J716,0)</f>
        <v>0</v>
      </c>
      <c r="BF716" s="233">
        <f>IF(N716="snížená",J716,0)</f>
        <v>0</v>
      </c>
      <c r="BG716" s="233">
        <f>IF(N716="zákl. přenesená",J716,0)</f>
        <v>0</v>
      </c>
      <c r="BH716" s="233">
        <f>IF(N716="sníž. přenesená",J716,0)</f>
        <v>0</v>
      </c>
      <c r="BI716" s="233">
        <f>IF(N716="nulová",J716,0)</f>
        <v>0</v>
      </c>
      <c r="BJ716" s="18" t="s">
        <v>34</v>
      </c>
      <c r="BK716" s="233">
        <f>ROUND(I716*H716,1)</f>
        <v>0</v>
      </c>
      <c r="BL716" s="18" t="s">
        <v>249</v>
      </c>
      <c r="BM716" s="232" t="s">
        <v>885</v>
      </c>
    </row>
    <row r="717" s="14" customFormat="1">
      <c r="A717" s="14"/>
      <c r="B717" s="245"/>
      <c r="C717" s="246"/>
      <c r="D717" s="236" t="s">
        <v>170</v>
      </c>
      <c r="E717" s="247" t="s">
        <v>1</v>
      </c>
      <c r="F717" s="248" t="s">
        <v>886</v>
      </c>
      <c r="G717" s="246"/>
      <c r="H717" s="249">
        <v>0.58299999999999996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5" t="s">
        <v>170</v>
      </c>
      <c r="AU717" s="255" t="s">
        <v>87</v>
      </c>
      <c r="AV717" s="14" t="s">
        <v>87</v>
      </c>
      <c r="AW717" s="14" t="s">
        <v>33</v>
      </c>
      <c r="AX717" s="14" t="s">
        <v>34</v>
      </c>
      <c r="AY717" s="255" t="s">
        <v>162</v>
      </c>
    </row>
    <row r="718" s="2" customFormat="1" ht="24.15" customHeight="1">
      <c r="A718" s="39"/>
      <c r="B718" s="40"/>
      <c r="C718" s="220" t="s">
        <v>887</v>
      </c>
      <c r="D718" s="220" t="s">
        <v>164</v>
      </c>
      <c r="E718" s="221" t="s">
        <v>888</v>
      </c>
      <c r="F718" s="222" t="s">
        <v>889</v>
      </c>
      <c r="G718" s="223" t="s">
        <v>392</v>
      </c>
      <c r="H718" s="224">
        <v>131.49000000000001</v>
      </c>
      <c r="I718" s="225"/>
      <c r="J718" s="226">
        <f>ROUND(I718*H718,1)</f>
        <v>0</v>
      </c>
      <c r="K718" s="227"/>
      <c r="L718" s="45"/>
      <c r="M718" s="228" t="s">
        <v>1</v>
      </c>
      <c r="N718" s="229" t="s">
        <v>43</v>
      </c>
      <c r="O718" s="92"/>
      <c r="P718" s="230">
        <f>O718*H718</f>
        <v>0</v>
      </c>
      <c r="Q718" s="230">
        <v>0</v>
      </c>
      <c r="R718" s="230">
        <f>Q718*H718</f>
        <v>0</v>
      </c>
      <c r="S718" s="230">
        <v>0</v>
      </c>
      <c r="T718" s="231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32" t="s">
        <v>249</v>
      </c>
      <c r="AT718" s="232" t="s">
        <v>164</v>
      </c>
      <c r="AU718" s="232" t="s">
        <v>87</v>
      </c>
      <c r="AY718" s="18" t="s">
        <v>162</v>
      </c>
      <c r="BE718" s="233">
        <f>IF(N718="základní",J718,0)</f>
        <v>0</v>
      </c>
      <c r="BF718" s="233">
        <f>IF(N718="snížená",J718,0)</f>
        <v>0</v>
      </c>
      <c r="BG718" s="233">
        <f>IF(N718="zákl. přenesená",J718,0)</f>
        <v>0</v>
      </c>
      <c r="BH718" s="233">
        <f>IF(N718="sníž. přenesená",J718,0)</f>
        <v>0</v>
      </c>
      <c r="BI718" s="233">
        <f>IF(N718="nulová",J718,0)</f>
        <v>0</v>
      </c>
      <c r="BJ718" s="18" t="s">
        <v>34</v>
      </c>
      <c r="BK718" s="233">
        <f>ROUND(I718*H718,1)</f>
        <v>0</v>
      </c>
      <c r="BL718" s="18" t="s">
        <v>249</v>
      </c>
      <c r="BM718" s="232" t="s">
        <v>890</v>
      </c>
    </row>
    <row r="719" s="13" customFormat="1">
      <c r="A719" s="13"/>
      <c r="B719" s="234"/>
      <c r="C719" s="235"/>
      <c r="D719" s="236" t="s">
        <v>170</v>
      </c>
      <c r="E719" s="237" t="s">
        <v>1</v>
      </c>
      <c r="F719" s="238" t="s">
        <v>891</v>
      </c>
      <c r="G719" s="235"/>
      <c r="H719" s="237" t="s">
        <v>1</v>
      </c>
      <c r="I719" s="239"/>
      <c r="J719" s="235"/>
      <c r="K719" s="235"/>
      <c r="L719" s="240"/>
      <c r="M719" s="241"/>
      <c r="N719" s="242"/>
      <c r="O719" s="242"/>
      <c r="P719" s="242"/>
      <c r="Q719" s="242"/>
      <c r="R719" s="242"/>
      <c r="S719" s="242"/>
      <c r="T719" s="24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4" t="s">
        <v>170</v>
      </c>
      <c r="AU719" s="244" t="s">
        <v>87</v>
      </c>
      <c r="AV719" s="13" t="s">
        <v>34</v>
      </c>
      <c r="AW719" s="13" t="s">
        <v>33</v>
      </c>
      <c r="AX719" s="13" t="s">
        <v>78</v>
      </c>
      <c r="AY719" s="244" t="s">
        <v>162</v>
      </c>
    </row>
    <row r="720" s="13" customFormat="1">
      <c r="A720" s="13"/>
      <c r="B720" s="234"/>
      <c r="C720" s="235"/>
      <c r="D720" s="236" t="s">
        <v>170</v>
      </c>
      <c r="E720" s="237" t="s">
        <v>1</v>
      </c>
      <c r="F720" s="238" t="s">
        <v>296</v>
      </c>
      <c r="G720" s="235"/>
      <c r="H720" s="237" t="s">
        <v>1</v>
      </c>
      <c r="I720" s="239"/>
      <c r="J720" s="235"/>
      <c r="K720" s="235"/>
      <c r="L720" s="240"/>
      <c r="M720" s="241"/>
      <c r="N720" s="242"/>
      <c r="O720" s="242"/>
      <c r="P720" s="242"/>
      <c r="Q720" s="242"/>
      <c r="R720" s="242"/>
      <c r="S720" s="242"/>
      <c r="T720" s="24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4" t="s">
        <v>170</v>
      </c>
      <c r="AU720" s="244" t="s">
        <v>87</v>
      </c>
      <c r="AV720" s="13" t="s">
        <v>34</v>
      </c>
      <c r="AW720" s="13" t="s">
        <v>33</v>
      </c>
      <c r="AX720" s="13" t="s">
        <v>78</v>
      </c>
      <c r="AY720" s="244" t="s">
        <v>162</v>
      </c>
    </row>
    <row r="721" s="14" customFormat="1">
      <c r="A721" s="14"/>
      <c r="B721" s="245"/>
      <c r="C721" s="246"/>
      <c r="D721" s="236" t="s">
        <v>170</v>
      </c>
      <c r="E721" s="247" t="s">
        <v>1</v>
      </c>
      <c r="F721" s="248" t="s">
        <v>892</v>
      </c>
      <c r="G721" s="246"/>
      <c r="H721" s="249">
        <v>39.359999999999999</v>
      </c>
      <c r="I721" s="250"/>
      <c r="J721" s="246"/>
      <c r="K721" s="246"/>
      <c r="L721" s="251"/>
      <c r="M721" s="252"/>
      <c r="N721" s="253"/>
      <c r="O721" s="253"/>
      <c r="P721" s="253"/>
      <c r="Q721" s="253"/>
      <c r="R721" s="253"/>
      <c r="S721" s="253"/>
      <c r="T721" s="25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5" t="s">
        <v>170</v>
      </c>
      <c r="AU721" s="255" t="s">
        <v>87</v>
      </c>
      <c r="AV721" s="14" t="s">
        <v>87</v>
      </c>
      <c r="AW721" s="14" t="s">
        <v>33</v>
      </c>
      <c r="AX721" s="14" t="s">
        <v>78</v>
      </c>
      <c r="AY721" s="255" t="s">
        <v>162</v>
      </c>
    </row>
    <row r="722" s="13" customFormat="1">
      <c r="A722" s="13"/>
      <c r="B722" s="234"/>
      <c r="C722" s="235"/>
      <c r="D722" s="236" t="s">
        <v>170</v>
      </c>
      <c r="E722" s="237" t="s">
        <v>1</v>
      </c>
      <c r="F722" s="238" t="s">
        <v>298</v>
      </c>
      <c r="G722" s="235"/>
      <c r="H722" s="237" t="s">
        <v>1</v>
      </c>
      <c r="I722" s="239"/>
      <c r="J722" s="235"/>
      <c r="K722" s="235"/>
      <c r="L722" s="240"/>
      <c r="M722" s="241"/>
      <c r="N722" s="242"/>
      <c r="O722" s="242"/>
      <c r="P722" s="242"/>
      <c r="Q722" s="242"/>
      <c r="R722" s="242"/>
      <c r="S722" s="242"/>
      <c r="T722" s="24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4" t="s">
        <v>170</v>
      </c>
      <c r="AU722" s="244" t="s">
        <v>87</v>
      </c>
      <c r="AV722" s="13" t="s">
        <v>34</v>
      </c>
      <c r="AW722" s="13" t="s">
        <v>33</v>
      </c>
      <c r="AX722" s="13" t="s">
        <v>78</v>
      </c>
      <c r="AY722" s="244" t="s">
        <v>162</v>
      </c>
    </row>
    <row r="723" s="14" customFormat="1">
      <c r="A723" s="14"/>
      <c r="B723" s="245"/>
      <c r="C723" s="246"/>
      <c r="D723" s="236" t="s">
        <v>170</v>
      </c>
      <c r="E723" s="247" t="s">
        <v>1</v>
      </c>
      <c r="F723" s="248" t="s">
        <v>893</v>
      </c>
      <c r="G723" s="246"/>
      <c r="H723" s="249">
        <v>40.619999999999997</v>
      </c>
      <c r="I723" s="250"/>
      <c r="J723" s="246"/>
      <c r="K723" s="246"/>
      <c r="L723" s="251"/>
      <c r="M723" s="252"/>
      <c r="N723" s="253"/>
      <c r="O723" s="253"/>
      <c r="P723" s="253"/>
      <c r="Q723" s="253"/>
      <c r="R723" s="253"/>
      <c r="S723" s="253"/>
      <c r="T723" s="25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5" t="s">
        <v>170</v>
      </c>
      <c r="AU723" s="255" t="s">
        <v>87</v>
      </c>
      <c r="AV723" s="14" t="s">
        <v>87</v>
      </c>
      <c r="AW723" s="14" t="s">
        <v>33</v>
      </c>
      <c r="AX723" s="14" t="s">
        <v>78</v>
      </c>
      <c r="AY723" s="255" t="s">
        <v>162</v>
      </c>
    </row>
    <row r="724" s="13" customFormat="1">
      <c r="A724" s="13"/>
      <c r="B724" s="234"/>
      <c r="C724" s="235"/>
      <c r="D724" s="236" t="s">
        <v>170</v>
      </c>
      <c r="E724" s="237" t="s">
        <v>1</v>
      </c>
      <c r="F724" s="238" t="s">
        <v>694</v>
      </c>
      <c r="G724" s="235"/>
      <c r="H724" s="237" t="s">
        <v>1</v>
      </c>
      <c r="I724" s="239"/>
      <c r="J724" s="235"/>
      <c r="K724" s="235"/>
      <c r="L724" s="240"/>
      <c r="M724" s="241"/>
      <c r="N724" s="242"/>
      <c r="O724" s="242"/>
      <c r="P724" s="242"/>
      <c r="Q724" s="242"/>
      <c r="R724" s="242"/>
      <c r="S724" s="242"/>
      <c r="T724" s="24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4" t="s">
        <v>170</v>
      </c>
      <c r="AU724" s="244" t="s">
        <v>87</v>
      </c>
      <c r="AV724" s="13" t="s">
        <v>34</v>
      </c>
      <c r="AW724" s="13" t="s">
        <v>33</v>
      </c>
      <c r="AX724" s="13" t="s">
        <v>78</v>
      </c>
      <c r="AY724" s="244" t="s">
        <v>162</v>
      </c>
    </row>
    <row r="725" s="14" customFormat="1">
      <c r="A725" s="14"/>
      <c r="B725" s="245"/>
      <c r="C725" s="246"/>
      <c r="D725" s="236" t="s">
        <v>170</v>
      </c>
      <c r="E725" s="247" t="s">
        <v>1</v>
      </c>
      <c r="F725" s="248" t="s">
        <v>894</v>
      </c>
      <c r="G725" s="246"/>
      <c r="H725" s="249">
        <v>35.700000000000003</v>
      </c>
      <c r="I725" s="250"/>
      <c r="J725" s="246"/>
      <c r="K725" s="246"/>
      <c r="L725" s="251"/>
      <c r="M725" s="252"/>
      <c r="N725" s="253"/>
      <c r="O725" s="253"/>
      <c r="P725" s="253"/>
      <c r="Q725" s="253"/>
      <c r="R725" s="253"/>
      <c r="S725" s="253"/>
      <c r="T725" s="25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5" t="s">
        <v>170</v>
      </c>
      <c r="AU725" s="255" t="s">
        <v>87</v>
      </c>
      <c r="AV725" s="14" t="s">
        <v>87</v>
      </c>
      <c r="AW725" s="14" t="s">
        <v>33</v>
      </c>
      <c r="AX725" s="14" t="s">
        <v>78</v>
      </c>
      <c r="AY725" s="255" t="s">
        <v>162</v>
      </c>
    </row>
    <row r="726" s="14" customFormat="1">
      <c r="A726" s="14"/>
      <c r="B726" s="245"/>
      <c r="C726" s="246"/>
      <c r="D726" s="236" t="s">
        <v>170</v>
      </c>
      <c r="E726" s="247" t="s">
        <v>1</v>
      </c>
      <c r="F726" s="248" t="s">
        <v>895</v>
      </c>
      <c r="G726" s="246"/>
      <c r="H726" s="249">
        <v>15.810000000000001</v>
      </c>
      <c r="I726" s="250"/>
      <c r="J726" s="246"/>
      <c r="K726" s="246"/>
      <c r="L726" s="251"/>
      <c r="M726" s="252"/>
      <c r="N726" s="253"/>
      <c r="O726" s="253"/>
      <c r="P726" s="253"/>
      <c r="Q726" s="253"/>
      <c r="R726" s="253"/>
      <c r="S726" s="253"/>
      <c r="T726" s="25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5" t="s">
        <v>170</v>
      </c>
      <c r="AU726" s="255" t="s">
        <v>87</v>
      </c>
      <c r="AV726" s="14" t="s">
        <v>87</v>
      </c>
      <c r="AW726" s="14" t="s">
        <v>33</v>
      </c>
      <c r="AX726" s="14" t="s">
        <v>78</v>
      </c>
      <c r="AY726" s="255" t="s">
        <v>162</v>
      </c>
    </row>
    <row r="727" s="15" customFormat="1">
      <c r="A727" s="15"/>
      <c r="B727" s="256"/>
      <c r="C727" s="257"/>
      <c r="D727" s="236" t="s">
        <v>170</v>
      </c>
      <c r="E727" s="258" t="s">
        <v>1</v>
      </c>
      <c r="F727" s="259" t="s">
        <v>180</v>
      </c>
      <c r="G727" s="257"/>
      <c r="H727" s="260">
        <v>131.49000000000001</v>
      </c>
      <c r="I727" s="261"/>
      <c r="J727" s="257"/>
      <c r="K727" s="257"/>
      <c r="L727" s="262"/>
      <c r="M727" s="263"/>
      <c r="N727" s="264"/>
      <c r="O727" s="264"/>
      <c r="P727" s="264"/>
      <c r="Q727" s="264"/>
      <c r="R727" s="264"/>
      <c r="S727" s="264"/>
      <c r="T727" s="265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66" t="s">
        <v>170</v>
      </c>
      <c r="AU727" s="266" t="s">
        <v>87</v>
      </c>
      <c r="AV727" s="15" t="s">
        <v>168</v>
      </c>
      <c r="AW727" s="15" t="s">
        <v>33</v>
      </c>
      <c r="AX727" s="15" t="s">
        <v>34</v>
      </c>
      <c r="AY727" s="266" t="s">
        <v>162</v>
      </c>
    </row>
    <row r="728" s="2" customFormat="1" ht="24.15" customHeight="1">
      <c r="A728" s="39"/>
      <c r="B728" s="40"/>
      <c r="C728" s="267" t="s">
        <v>896</v>
      </c>
      <c r="D728" s="267" t="s">
        <v>250</v>
      </c>
      <c r="E728" s="268" t="s">
        <v>897</v>
      </c>
      <c r="F728" s="269" t="s">
        <v>898</v>
      </c>
      <c r="G728" s="270" t="s">
        <v>197</v>
      </c>
      <c r="H728" s="271">
        <v>2.0710000000000002</v>
      </c>
      <c r="I728" s="272"/>
      <c r="J728" s="273">
        <f>ROUND(I728*H728,1)</f>
        <v>0</v>
      </c>
      <c r="K728" s="274"/>
      <c r="L728" s="275"/>
      <c r="M728" s="276" t="s">
        <v>1</v>
      </c>
      <c r="N728" s="277" t="s">
        <v>43</v>
      </c>
      <c r="O728" s="92"/>
      <c r="P728" s="230">
        <f>O728*H728</f>
        <v>0</v>
      </c>
      <c r="Q728" s="230">
        <v>0.55000000000000004</v>
      </c>
      <c r="R728" s="230">
        <f>Q728*H728</f>
        <v>1.1390500000000001</v>
      </c>
      <c r="S728" s="230">
        <v>0</v>
      </c>
      <c r="T728" s="231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2" t="s">
        <v>371</v>
      </c>
      <c r="AT728" s="232" t="s">
        <v>250</v>
      </c>
      <c r="AU728" s="232" t="s">
        <v>87</v>
      </c>
      <c r="AY728" s="18" t="s">
        <v>162</v>
      </c>
      <c r="BE728" s="233">
        <f>IF(N728="základní",J728,0)</f>
        <v>0</v>
      </c>
      <c r="BF728" s="233">
        <f>IF(N728="snížená",J728,0)</f>
        <v>0</v>
      </c>
      <c r="BG728" s="233">
        <f>IF(N728="zákl. přenesená",J728,0)</f>
        <v>0</v>
      </c>
      <c r="BH728" s="233">
        <f>IF(N728="sníž. přenesená",J728,0)</f>
        <v>0</v>
      </c>
      <c r="BI728" s="233">
        <f>IF(N728="nulová",J728,0)</f>
        <v>0</v>
      </c>
      <c r="BJ728" s="18" t="s">
        <v>34</v>
      </c>
      <c r="BK728" s="233">
        <f>ROUND(I728*H728,1)</f>
        <v>0</v>
      </c>
      <c r="BL728" s="18" t="s">
        <v>249</v>
      </c>
      <c r="BM728" s="232" t="s">
        <v>899</v>
      </c>
    </row>
    <row r="729" s="14" customFormat="1">
      <c r="A729" s="14"/>
      <c r="B729" s="245"/>
      <c r="C729" s="246"/>
      <c r="D729" s="236" t="s">
        <v>170</v>
      </c>
      <c r="E729" s="247" t="s">
        <v>1</v>
      </c>
      <c r="F729" s="248" t="s">
        <v>900</v>
      </c>
      <c r="G729" s="246"/>
      <c r="H729" s="249">
        <v>2.0710000000000002</v>
      </c>
      <c r="I729" s="250"/>
      <c r="J729" s="246"/>
      <c r="K729" s="246"/>
      <c r="L729" s="251"/>
      <c r="M729" s="252"/>
      <c r="N729" s="253"/>
      <c r="O729" s="253"/>
      <c r="P729" s="253"/>
      <c r="Q729" s="253"/>
      <c r="R729" s="253"/>
      <c r="S729" s="253"/>
      <c r="T729" s="25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5" t="s">
        <v>170</v>
      </c>
      <c r="AU729" s="255" t="s">
        <v>87</v>
      </c>
      <c r="AV729" s="14" t="s">
        <v>87</v>
      </c>
      <c r="AW729" s="14" t="s">
        <v>33</v>
      </c>
      <c r="AX729" s="14" t="s">
        <v>34</v>
      </c>
      <c r="AY729" s="255" t="s">
        <v>162</v>
      </c>
    </row>
    <row r="730" s="2" customFormat="1" ht="24.15" customHeight="1">
      <c r="A730" s="39"/>
      <c r="B730" s="40"/>
      <c r="C730" s="220" t="s">
        <v>901</v>
      </c>
      <c r="D730" s="220" t="s">
        <v>164</v>
      </c>
      <c r="E730" s="221" t="s">
        <v>902</v>
      </c>
      <c r="F730" s="222" t="s">
        <v>903</v>
      </c>
      <c r="G730" s="223" t="s">
        <v>167</v>
      </c>
      <c r="H730" s="224">
        <v>471.73500000000001</v>
      </c>
      <c r="I730" s="225"/>
      <c r="J730" s="226">
        <f>ROUND(I730*H730,1)</f>
        <v>0</v>
      </c>
      <c r="K730" s="227"/>
      <c r="L730" s="45"/>
      <c r="M730" s="228" t="s">
        <v>1</v>
      </c>
      <c r="N730" s="229" t="s">
        <v>43</v>
      </c>
      <c r="O730" s="92"/>
      <c r="P730" s="230">
        <f>O730*H730</f>
        <v>0</v>
      </c>
      <c r="Q730" s="230">
        <v>0.016101500000000001</v>
      </c>
      <c r="R730" s="230">
        <f>Q730*H730</f>
        <v>7.595641102500001</v>
      </c>
      <c r="S730" s="230">
        <v>0</v>
      </c>
      <c r="T730" s="231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2" t="s">
        <v>249</v>
      </c>
      <c r="AT730" s="232" t="s">
        <v>164</v>
      </c>
      <c r="AU730" s="232" t="s">
        <v>87</v>
      </c>
      <c r="AY730" s="18" t="s">
        <v>162</v>
      </c>
      <c r="BE730" s="233">
        <f>IF(N730="základní",J730,0)</f>
        <v>0</v>
      </c>
      <c r="BF730" s="233">
        <f>IF(N730="snížená",J730,0)</f>
        <v>0</v>
      </c>
      <c r="BG730" s="233">
        <f>IF(N730="zákl. přenesená",J730,0)</f>
        <v>0</v>
      </c>
      <c r="BH730" s="233">
        <f>IF(N730="sníž. přenesená",J730,0)</f>
        <v>0</v>
      </c>
      <c r="BI730" s="233">
        <f>IF(N730="nulová",J730,0)</f>
        <v>0</v>
      </c>
      <c r="BJ730" s="18" t="s">
        <v>34</v>
      </c>
      <c r="BK730" s="233">
        <f>ROUND(I730*H730,1)</f>
        <v>0</v>
      </c>
      <c r="BL730" s="18" t="s">
        <v>249</v>
      </c>
      <c r="BM730" s="232" t="s">
        <v>904</v>
      </c>
    </row>
    <row r="731" s="13" customFormat="1">
      <c r="A731" s="13"/>
      <c r="B731" s="234"/>
      <c r="C731" s="235"/>
      <c r="D731" s="236" t="s">
        <v>170</v>
      </c>
      <c r="E731" s="237" t="s">
        <v>1</v>
      </c>
      <c r="F731" s="238" t="s">
        <v>738</v>
      </c>
      <c r="G731" s="235"/>
      <c r="H731" s="237" t="s">
        <v>1</v>
      </c>
      <c r="I731" s="239"/>
      <c r="J731" s="235"/>
      <c r="K731" s="235"/>
      <c r="L731" s="240"/>
      <c r="M731" s="241"/>
      <c r="N731" s="242"/>
      <c r="O731" s="242"/>
      <c r="P731" s="242"/>
      <c r="Q731" s="242"/>
      <c r="R731" s="242"/>
      <c r="S731" s="242"/>
      <c r="T731" s="24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4" t="s">
        <v>170</v>
      </c>
      <c r="AU731" s="244" t="s">
        <v>87</v>
      </c>
      <c r="AV731" s="13" t="s">
        <v>34</v>
      </c>
      <c r="AW731" s="13" t="s">
        <v>33</v>
      </c>
      <c r="AX731" s="13" t="s">
        <v>78</v>
      </c>
      <c r="AY731" s="244" t="s">
        <v>162</v>
      </c>
    </row>
    <row r="732" s="14" customFormat="1">
      <c r="A732" s="14"/>
      <c r="B732" s="245"/>
      <c r="C732" s="246"/>
      <c r="D732" s="236" t="s">
        <v>170</v>
      </c>
      <c r="E732" s="247" t="s">
        <v>1</v>
      </c>
      <c r="F732" s="248" t="s">
        <v>771</v>
      </c>
      <c r="G732" s="246"/>
      <c r="H732" s="249">
        <v>324.39800000000002</v>
      </c>
      <c r="I732" s="250"/>
      <c r="J732" s="246"/>
      <c r="K732" s="246"/>
      <c r="L732" s="251"/>
      <c r="M732" s="252"/>
      <c r="N732" s="253"/>
      <c r="O732" s="253"/>
      <c r="P732" s="253"/>
      <c r="Q732" s="253"/>
      <c r="R732" s="253"/>
      <c r="S732" s="253"/>
      <c r="T732" s="25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5" t="s">
        <v>170</v>
      </c>
      <c r="AU732" s="255" t="s">
        <v>87</v>
      </c>
      <c r="AV732" s="14" t="s">
        <v>87</v>
      </c>
      <c r="AW732" s="14" t="s">
        <v>33</v>
      </c>
      <c r="AX732" s="14" t="s">
        <v>78</v>
      </c>
      <c r="AY732" s="255" t="s">
        <v>162</v>
      </c>
    </row>
    <row r="733" s="14" customFormat="1">
      <c r="A733" s="14"/>
      <c r="B733" s="245"/>
      <c r="C733" s="246"/>
      <c r="D733" s="236" t="s">
        <v>170</v>
      </c>
      <c r="E733" s="247" t="s">
        <v>1</v>
      </c>
      <c r="F733" s="248" t="s">
        <v>772</v>
      </c>
      <c r="G733" s="246"/>
      <c r="H733" s="249">
        <v>12.096</v>
      </c>
      <c r="I733" s="250"/>
      <c r="J733" s="246"/>
      <c r="K733" s="246"/>
      <c r="L733" s="251"/>
      <c r="M733" s="252"/>
      <c r="N733" s="253"/>
      <c r="O733" s="253"/>
      <c r="P733" s="253"/>
      <c r="Q733" s="253"/>
      <c r="R733" s="253"/>
      <c r="S733" s="253"/>
      <c r="T733" s="25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5" t="s">
        <v>170</v>
      </c>
      <c r="AU733" s="255" t="s">
        <v>87</v>
      </c>
      <c r="AV733" s="14" t="s">
        <v>87</v>
      </c>
      <c r="AW733" s="14" t="s">
        <v>33</v>
      </c>
      <c r="AX733" s="14" t="s">
        <v>78</v>
      </c>
      <c r="AY733" s="255" t="s">
        <v>162</v>
      </c>
    </row>
    <row r="734" s="13" customFormat="1">
      <c r="A734" s="13"/>
      <c r="B734" s="234"/>
      <c r="C734" s="235"/>
      <c r="D734" s="236" t="s">
        <v>170</v>
      </c>
      <c r="E734" s="237" t="s">
        <v>1</v>
      </c>
      <c r="F734" s="238" t="s">
        <v>741</v>
      </c>
      <c r="G734" s="235"/>
      <c r="H734" s="237" t="s">
        <v>1</v>
      </c>
      <c r="I734" s="239"/>
      <c r="J734" s="235"/>
      <c r="K734" s="235"/>
      <c r="L734" s="240"/>
      <c r="M734" s="241"/>
      <c r="N734" s="242"/>
      <c r="O734" s="242"/>
      <c r="P734" s="242"/>
      <c r="Q734" s="242"/>
      <c r="R734" s="242"/>
      <c r="S734" s="242"/>
      <c r="T734" s="24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4" t="s">
        <v>170</v>
      </c>
      <c r="AU734" s="244" t="s">
        <v>87</v>
      </c>
      <c r="AV734" s="13" t="s">
        <v>34</v>
      </c>
      <c r="AW734" s="13" t="s">
        <v>33</v>
      </c>
      <c r="AX734" s="13" t="s">
        <v>78</v>
      </c>
      <c r="AY734" s="244" t="s">
        <v>162</v>
      </c>
    </row>
    <row r="735" s="14" customFormat="1">
      <c r="A735" s="14"/>
      <c r="B735" s="245"/>
      <c r="C735" s="246"/>
      <c r="D735" s="236" t="s">
        <v>170</v>
      </c>
      <c r="E735" s="247" t="s">
        <v>1</v>
      </c>
      <c r="F735" s="248" t="s">
        <v>742</v>
      </c>
      <c r="G735" s="246"/>
      <c r="H735" s="249">
        <v>-3.5630000000000002</v>
      </c>
      <c r="I735" s="250"/>
      <c r="J735" s="246"/>
      <c r="K735" s="246"/>
      <c r="L735" s="251"/>
      <c r="M735" s="252"/>
      <c r="N735" s="253"/>
      <c r="O735" s="253"/>
      <c r="P735" s="253"/>
      <c r="Q735" s="253"/>
      <c r="R735" s="253"/>
      <c r="S735" s="253"/>
      <c r="T735" s="25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5" t="s">
        <v>170</v>
      </c>
      <c r="AU735" s="255" t="s">
        <v>87</v>
      </c>
      <c r="AV735" s="14" t="s">
        <v>87</v>
      </c>
      <c r="AW735" s="14" t="s">
        <v>33</v>
      </c>
      <c r="AX735" s="14" t="s">
        <v>78</v>
      </c>
      <c r="AY735" s="255" t="s">
        <v>162</v>
      </c>
    </row>
    <row r="736" s="13" customFormat="1">
      <c r="A736" s="13"/>
      <c r="B736" s="234"/>
      <c r="C736" s="235"/>
      <c r="D736" s="236" t="s">
        <v>170</v>
      </c>
      <c r="E736" s="237" t="s">
        <v>1</v>
      </c>
      <c r="F736" s="238" t="s">
        <v>570</v>
      </c>
      <c r="G736" s="235"/>
      <c r="H736" s="237" t="s">
        <v>1</v>
      </c>
      <c r="I736" s="239"/>
      <c r="J736" s="235"/>
      <c r="K736" s="235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170</v>
      </c>
      <c r="AU736" s="244" t="s">
        <v>87</v>
      </c>
      <c r="AV736" s="13" t="s">
        <v>34</v>
      </c>
      <c r="AW736" s="13" t="s">
        <v>33</v>
      </c>
      <c r="AX736" s="13" t="s">
        <v>78</v>
      </c>
      <c r="AY736" s="244" t="s">
        <v>162</v>
      </c>
    </row>
    <row r="737" s="14" customFormat="1">
      <c r="A737" s="14"/>
      <c r="B737" s="245"/>
      <c r="C737" s="246"/>
      <c r="D737" s="236" t="s">
        <v>170</v>
      </c>
      <c r="E737" s="247" t="s">
        <v>1</v>
      </c>
      <c r="F737" s="248" t="s">
        <v>571</v>
      </c>
      <c r="G737" s="246"/>
      <c r="H737" s="249">
        <v>45.823999999999998</v>
      </c>
      <c r="I737" s="250"/>
      <c r="J737" s="246"/>
      <c r="K737" s="246"/>
      <c r="L737" s="251"/>
      <c r="M737" s="252"/>
      <c r="N737" s="253"/>
      <c r="O737" s="253"/>
      <c r="P737" s="253"/>
      <c r="Q737" s="253"/>
      <c r="R737" s="253"/>
      <c r="S737" s="253"/>
      <c r="T737" s="25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5" t="s">
        <v>170</v>
      </c>
      <c r="AU737" s="255" t="s">
        <v>87</v>
      </c>
      <c r="AV737" s="14" t="s">
        <v>87</v>
      </c>
      <c r="AW737" s="14" t="s">
        <v>33</v>
      </c>
      <c r="AX737" s="14" t="s">
        <v>78</v>
      </c>
      <c r="AY737" s="255" t="s">
        <v>162</v>
      </c>
    </row>
    <row r="738" s="13" customFormat="1">
      <c r="A738" s="13"/>
      <c r="B738" s="234"/>
      <c r="C738" s="235"/>
      <c r="D738" s="236" t="s">
        <v>170</v>
      </c>
      <c r="E738" s="237" t="s">
        <v>1</v>
      </c>
      <c r="F738" s="238" t="s">
        <v>572</v>
      </c>
      <c r="G738" s="235"/>
      <c r="H738" s="237" t="s">
        <v>1</v>
      </c>
      <c r="I738" s="239"/>
      <c r="J738" s="235"/>
      <c r="K738" s="235"/>
      <c r="L738" s="240"/>
      <c r="M738" s="241"/>
      <c r="N738" s="242"/>
      <c r="O738" s="242"/>
      <c r="P738" s="242"/>
      <c r="Q738" s="242"/>
      <c r="R738" s="242"/>
      <c r="S738" s="242"/>
      <c r="T738" s="24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4" t="s">
        <v>170</v>
      </c>
      <c r="AU738" s="244" t="s">
        <v>87</v>
      </c>
      <c r="AV738" s="13" t="s">
        <v>34</v>
      </c>
      <c r="AW738" s="13" t="s">
        <v>33</v>
      </c>
      <c r="AX738" s="13" t="s">
        <v>78</v>
      </c>
      <c r="AY738" s="244" t="s">
        <v>162</v>
      </c>
    </row>
    <row r="739" s="14" customFormat="1">
      <c r="A739" s="14"/>
      <c r="B739" s="245"/>
      <c r="C739" s="246"/>
      <c r="D739" s="236" t="s">
        <v>170</v>
      </c>
      <c r="E739" s="247" t="s">
        <v>1</v>
      </c>
      <c r="F739" s="248" t="s">
        <v>573</v>
      </c>
      <c r="G739" s="246"/>
      <c r="H739" s="249">
        <v>47.337000000000003</v>
      </c>
      <c r="I739" s="250"/>
      <c r="J739" s="246"/>
      <c r="K739" s="246"/>
      <c r="L739" s="251"/>
      <c r="M739" s="252"/>
      <c r="N739" s="253"/>
      <c r="O739" s="253"/>
      <c r="P739" s="253"/>
      <c r="Q739" s="253"/>
      <c r="R739" s="253"/>
      <c r="S739" s="253"/>
      <c r="T739" s="25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5" t="s">
        <v>170</v>
      </c>
      <c r="AU739" s="255" t="s">
        <v>87</v>
      </c>
      <c r="AV739" s="14" t="s">
        <v>87</v>
      </c>
      <c r="AW739" s="14" t="s">
        <v>33</v>
      </c>
      <c r="AX739" s="14" t="s">
        <v>78</v>
      </c>
      <c r="AY739" s="255" t="s">
        <v>162</v>
      </c>
    </row>
    <row r="740" s="13" customFormat="1">
      <c r="A740" s="13"/>
      <c r="B740" s="234"/>
      <c r="C740" s="235"/>
      <c r="D740" s="236" t="s">
        <v>170</v>
      </c>
      <c r="E740" s="237" t="s">
        <v>1</v>
      </c>
      <c r="F740" s="238" t="s">
        <v>574</v>
      </c>
      <c r="G740" s="235"/>
      <c r="H740" s="237" t="s">
        <v>1</v>
      </c>
      <c r="I740" s="239"/>
      <c r="J740" s="235"/>
      <c r="K740" s="235"/>
      <c r="L740" s="240"/>
      <c r="M740" s="241"/>
      <c r="N740" s="242"/>
      <c r="O740" s="242"/>
      <c r="P740" s="242"/>
      <c r="Q740" s="242"/>
      <c r="R740" s="242"/>
      <c r="S740" s="242"/>
      <c r="T740" s="24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4" t="s">
        <v>170</v>
      </c>
      <c r="AU740" s="244" t="s">
        <v>87</v>
      </c>
      <c r="AV740" s="13" t="s">
        <v>34</v>
      </c>
      <c r="AW740" s="13" t="s">
        <v>33</v>
      </c>
      <c r="AX740" s="13" t="s">
        <v>78</v>
      </c>
      <c r="AY740" s="244" t="s">
        <v>162</v>
      </c>
    </row>
    <row r="741" s="14" customFormat="1">
      <c r="A741" s="14"/>
      <c r="B741" s="245"/>
      <c r="C741" s="246"/>
      <c r="D741" s="236" t="s">
        <v>170</v>
      </c>
      <c r="E741" s="247" t="s">
        <v>1</v>
      </c>
      <c r="F741" s="248" t="s">
        <v>575</v>
      </c>
      <c r="G741" s="246"/>
      <c r="H741" s="249">
        <v>42.715000000000003</v>
      </c>
      <c r="I741" s="250"/>
      <c r="J741" s="246"/>
      <c r="K741" s="246"/>
      <c r="L741" s="251"/>
      <c r="M741" s="252"/>
      <c r="N741" s="253"/>
      <c r="O741" s="253"/>
      <c r="P741" s="253"/>
      <c r="Q741" s="253"/>
      <c r="R741" s="253"/>
      <c r="S741" s="253"/>
      <c r="T741" s="25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5" t="s">
        <v>170</v>
      </c>
      <c r="AU741" s="255" t="s">
        <v>87</v>
      </c>
      <c r="AV741" s="14" t="s">
        <v>87</v>
      </c>
      <c r="AW741" s="14" t="s">
        <v>33</v>
      </c>
      <c r="AX741" s="14" t="s">
        <v>78</v>
      </c>
      <c r="AY741" s="255" t="s">
        <v>162</v>
      </c>
    </row>
    <row r="742" s="14" customFormat="1">
      <c r="A742" s="14"/>
      <c r="B742" s="245"/>
      <c r="C742" s="246"/>
      <c r="D742" s="236" t="s">
        <v>170</v>
      </c>
      <c r="E742" s="247" t="s">
        <v>1</v>
      </c>
      <c r="F742" s="248" t="s">
        <v>576</v>
      </c>
      <c r="G742" s="246"/>
      <c r="H742" s="249">
        <v>2.9279999999999999</v>
      </c>
      <c r="I742" s="250"/>
      <c r="J742" s="246"/>
      <c r="K742" s="246"/>
      <c r="L742" s="251"/>
      <c r="M742" s="252"/>
      <c r="N742" s="253"/>
      <c r="O742" s="253"/>
      <c r="P742" s="253"/>
      <c r="Q742" s="253"/>
      <c r="R742" s="253"/>
      <c r="S742" s="253"/>
      <c r="T742" s="25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5" t="s">
        <v>170</v>
      </c>
      <c r="AU742" s="255" t="s">
        <v>87</v>
      </c>
      <c r="AV742" s="14" t="s">
        <v>87</v>
      </c>
      <c r="AW742" s="14" t="s">
        <v>33</v>
      </c>
      <c r="AX742" s="14" t="s">
        <v>78</v>
      </c>
      <c r="AY742" s="255" t="s">
        <v>162</v>
      </c>
    </row>
    <row r="743" s="15" customFormat="1">
      <c r="A743" s="15"/>
      <c r="B743" s="256"/>
      <c r="C743" s="257"/>
      <c r="D743" s="236" t="s">
        <v>170</v>
      </c>
      <c r="E743" s="258" t="s">
        <v>1</v>
      </c>
      <c r="F743" s="259" t="s">
        <v>180</v>
      </c>
      <c r="G743" s="257"/>
      <c r="H743" s="260">
        <v>471.73500000000001</v>
      </c>
      <c r="I743" s="261"/>
      <c r="J743" s="257"/>
      <c r="K743" s="257"/>
      <c r="L743" s="262"/>
      <c r="M743" s="263"/>
      <c r="N743" s="264"/>
      <c r="O743" s="264"/>
      <c r="P743" s="264"/>
      <c r="Q743" s="264"/>
      <c r="R743" s="264"/>
      <c r="S743" s="264"/>
      <c r="T743" s="26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66" t="s">
        <v>170</v>
      </c>
      <c r="AU743" s="266" t="s">
        <v>87</v>
      </c>
      <c r="AV743" s="15" t="s">
        <v>168</v>
      </c>
      <c r="AW743" s="15" t="s">
        <v>33</v>
      </c>
      <c r="AX743" s="15" t="s">
        <v>34</v>
      </c>
      <c r="AY743" s="266" t="s">
        <v>162</v>
      </c>
    </row>
    <row r="744" s="2" customFormat="1" ht="24.15" customHeight="1">
      <c r="A744" s="39"/>
      <c r="B744" s="40"/>
      <c r="C744" s="220" t="s">
        <v>905</v>
      </c>
      <c r="D744" s="220" t="s">
        <v>164</v>
      </c>
      <c r="E744" s="221" t="s">
        <v>906</v>
      </c>
      <c r="F744" s="222" t="s">
        <v>907</v>
      </c>
      <c r="G744" s="223" t="s">
        <v>167</v>
      </c>
      <c r="H744" s="224">
        <v>39.822000000000003</v>
      </c>
      <c r="I744" s="225"/>
      <c r="J744" s="226">
        <f>ROUND(I744*H744,1)</f>
        <v>0</v>
      </c>
      <c r="K744" s="227"/>
      <c r="L744" s="45"/>
      <c r="M744" s="228" t="s">
        <v>1</v>
      </c>
      <c r="N744" s="229" t="s">
        <v>43</v>
      </c>
      <c r="O744" s="92"/>
      <c r="P744" s="230">
        <f>O744*H744</f>
        <v>0</v>
      </c>
      <c r="Q744" s="230">
        <v>0</v>
      </c>
      <c r="R744" s="230">
        <f>Q744*H744</f>
        <v>0</v>
      </c>
      <c r="S744" s="230">
        <v>0</v>
      </c>
      <c r="T744" s="231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2" t="s">
        <v>249</v>
      </c>
      <c r="AT744" s="232" t="s">
        <v>164</v>
      </c>
      <c r="AU744" s="232" t="s">
        <v>87</v>
      </c>
      <c r="AY744" s="18" t="s">
        <v>162</v>
      </c>
      <c r="BE744" s="233">
        <f>IF(N744="základní",J744,0)</f>
        <v>0</v>
      </c>
      <c r="BF744" s="233">
        <f>IF(N744="snížená",J744,0)</f>
        <v>0</v>
      </c>
      <c r="BG744" s="233">
        <f>IF(N744="zákl. přenesená",J744,0)</f>
        <v>0</v>
      </c>
      <c r="BH744" s="233">
        <f>IF(N744="sníž. přenesená",J744,0)</f>
        <v>0</v>
      </c>
      <c r="BI744" s="233">
        <f>IF(N744="nulová",J744,0)</f>
        <v>0</v>
      </c>
      <c r="BJ744" s="18" t="s">
        <v>34</v>
      </c>
      <c r="BK744" s="233">
        <f>ROUND(I744*H744,1)</f>
        <v>0</v>
      </c>
      <c r="BL744" s="18" t="s">
        <v>249</v>
      </c>
      <c r="BM744" s="232" t="s">
        <v>908</v>
      </c>
    </row>
    <row r="745" s="13" customFormat="1">
      <c r="A745" s="13"/>
      <c r="B745" s="234"/>
      <c r="C745" s="235"/>
      <c r="D745" s="236" t="s">
        <v>170</v>
      </c>
      <c r="E745" s="237" t="s">
        <v>1</v>
      </c>
      <c r="F745" s="238" t="s">
        <v>909</v>
      </c>
      <c r="G745" s="235"/>
      <c r="H745" s="237" t="s">
        <v>1</v>
      </c>
      <c r="I745" s="239"/>
      <c r="J745" s="235"/>
      <c r="K745" s="235"/>
      <c r="L745" s="240"/>
      <c r="M745" s="241"/>
      <c r="N745" s="242"/>
      <c r="O745" s="242"/>
      <c r="P745" s="242"/>
      <c r="Q745" s="242"/>
      <c r="R745" s="242"/>
      <c r="S745" s="242"/>
      <c r="T745" s="24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4" t="s">
        <v>170</v>
      </c>
      <c r="AU745" s="244" t="s">
        <v>87</v>
      </c>
      <c r="AV745" s="13" t="s">
        <v>34</v>
      </c>
      <c r="AW745" s="13" t="s">
        <v>33</v>
      </c>
      <c r="AX745" s="13" t="s">
        <v>78</v>
      </c>
      <c r="AY745" s="244" t="s">
        <v>162</v>
      </c>
    </row>
    <row r="746" s="13" customFormat="1">
      <c r="A746" s="13"/>
      <c r="B746" s="234"/>
      <c r="C746" s="235"/>
      <c r="D746" s="236" t="s">
        <v>170</v>
      </c>
      <c r="E746" s="237" t="s">
        <v>1</v>
      </c>
      <c r="F746" s="238" t="s">
        <v>770</v>
      </c>
      <c r="G746" s="235"/>
      <c r="H746" s="237" t="s">
        <v>1</v>
      </c>
      <c r="I746" s="239"/>
      <c r="J746" s="235"/>
      <c r="K746" s="235"/>
      <c r="L746" s="240"/>
      <c r="M746" s="241"/>
      <c r="N746" s="242"/>
      <c r="O746" s="242"/>
      <c r="P746" s="242"/>
      <c r="Q746" s="242"/>
      <c r="R746" s="242"/>
      <c r="S746" s="242"/>
      <c r="T746" s="24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4" t="s">
        <v>170</v>
      </c>
      <c r="AU746" s="244" t="s">
        <v>87</v>
      </c>
      <c r="AV746" s="13" t="s">
        <v>34</v>
      </c>
      <c r="AW746" s="13" t="s">
        <v>33</v>
      </c>
      <c r="AX746" s="13" t="s">
        <v>78</v>
      </c>
      <c r="AY746" s="244" t="s">
        <v>162</v>
      </c>
    </row>
    <row r="747" s="14" customFormat="1">
      <c r="A747" s="14"/>
      <c r="B747" s="245"/>
      <c r="C747" s="246"/>
      <c r="D747" s="236" t="s">
        <v>170</v>
      </c>
      <c r="E747" s="247" t="s">
        <v>1</v>
      </c>
      <c r="F747" s="248" t="s">
        <v>910</v>
      </c>
      <c r="G747" s="246"/>
      <c r="H747" s="249">
        <v>27.888000000000002</v>
      </c>
      <c r="I747" s="250"/>
      <c r="J747" s="246"/>
      <c r="K747" s="246"/>
      <c r="L747" s="251"/>
      <c r="M747" s="252"/>
      <c r="N747" s="253"/>
      <c r="O747" s="253"/>
      <c r="P747" s="253"/>
      <c r="Q747" s="253"/>
      <c r="R747" s="253"/>
      <c r="S747" s="253"/>
      <c r="T747" s="25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5" t="s">
        <v>170</v>
      </c>
      <c r="AU747" s="255" t="s">
        <v>87</v>
      </c>
      <c r="AV747" s="14" t="s">
        <v>87</v>
      </c>
      <c r="AW747" s="14" t="s">
        <v>33</v>
      </c>
      <c r="AX747" s="14" t="s">
        <v>78</v>
      </c>
      <c r="AY747" s="255" t="s">
        <v>162</v>
      </c>
    </row>
    <row r="748" s="13" customFormat="1">
      <c r="A748" s="13"/>
      <c r="B748" s="234"/>
      <c r="C748" s="235"/>
      <c r="D748" s="236" t="s">
        <v>170</v>
      </c>
      <c r="E748" s="237" t="s">
        <v>1</v>
      </c>
      <c r="F748" s="238" t="s">
        <v>298</v>
      </c>
      <c r="G748" s="235"/>
      <c r="H748" s="237" t="s">
        <v>1</v>
      </c>
      <c r="I748" s="239"/>
      <c r="J748" s="235"/>
      <c r="K748" s="235"/>
      <c r="L748" s="240"/>
      <c r="M748" s="241"/>
      <c r="N748" s="242"/>
      <c r="O748" s="242"/>
      <c r="P748" s="242"/>
      <c r="Q748" s="242"/>
      <c r="R748" s="242"/>
      <c r="S748" s="242"/>
      <c r="T748" s="24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4" t="s">
        <v>170</v>
      </c>
      <c r="AU748" s="244" t="s">
        <v>87</v>
      </c>
      <c r="AV748" s="13" t="s">
        <v>34</v>
      </c>
      <c r="AW748" s="13" t="s">
        <v>33</v>
      </c>
      <c r="AX748" s="13" t="s">
        <v>78</v>
      </c>
      <c r="AY748" s="244" t="s">
        <v>162</v>
      </c>
    </row>
    <row r="749" s="14" customFormat="1">
      <c r="A749" s="14"/>
      <c r="B749" s="245"/>
      <c r="C749" s="246"/>
      <c r="D749" s="236" t="s">
        <v>170</v>
      </c>
      <c r="E749" s="247" t="s">
        <v>1</v>
      </c>
      <c r="F749" s="248" t="s">
        <v>911</v>
      </c>
      <c r="G749" s="246"/>
      <c r="H749" s="249">
        <v>3.5659999999999998</v>
      </c>
      <c r="I749" s="250"/>
      <c r="J749" s="246"/>
      <c r="K749" s="246"/>
      <c r="L749" s="251"/>
      <c r="M749" s="252"/>
      <c r="N749" s="253"/>
      <c r="O749" s="253"/>
      <c r="P749" s="253"/>
      <c r="Q749" s="253"/>
      <c r="R749" s="253"/>
      <c r="S749" s="253"/>
      <c r="T749" s="25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5" t="s">
        <v>170</v>
      </c>
      <c r="AU749" s="255" t="s">
        <v>87</v>
      </c>
      <c r="AV749" s="14" t="s">
        <v>87</v>
      </c>
      <c r="AW749" s="14" t="s">
        <v>33</v>
      </c>
      <c r="AX749" s="14" t="s">
        <v>78</v>
      </c>
      <c r="AY749" s="255" t="s">
        <v>162</v>
      </c>
    </row>
    <row r="750" s="13" customFormat="1">
      <c r="A750" s="13"/>
      <c r="B750" s="234"/>
      <c r="C750" s="235"/>
      <c r="D750" s="236" t="s">
        <v>170</v>
      </c>
      <c r="E750" s="237" t="s">
        <v>1</v>
      </c>
      <c r="F750" s="238" t="s">
        <v>694</v>
      </c>
      <c r="G750" s="235"/>
      <c r="H750" s="237" t="s">
        <v>1</v>
      </c>
      <c r="I750" s="239"/>
      <c r="J750" s="235"/>
      <c r="K750" s="235"/>
      <c r="L750" s="240"/>
      <c r="M750" s="241"/>
      <c r="N750" s="242"/>
      <c r="O750" s="242"/>
      <c r="P750" s="242"/>
      <c r="Q750" s="242"/>
      <c r="R750" s="242"/>
      <c r="S750" s="242"/>
      <c r="T750" s="24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4" t="s">
        <v>170</v>
      </c>
      <c r="AU750" s="244" t="s">
        <v>87</v>
      </c>
      <c r="AV750" s="13" t="s">
        <v>34</v>
      </c>
      <c r="AW750" s="13" t="s">
        <v>33</v>
      </c>
      <c r="AX750" s="13" t="s">
        <v>78</v>
      </c>
      <c r="AY750" s="244" t="s">
        <v>162</v>
      </c>
    </row>
    <row r="751" s="14" customFormat="1">
      <c r="A751" s="14"/>
      <c r="B751" s="245"/>
      <c r="C751" s="246"/>
      <c r="D751" s="236" t="s">
        <v>170</v>
      </c>
      <c r="E751" s="247" t="s">
        <v>1</v>
      </c>
      <c r="F751" s="248" t="s">
        <v>912</v>
      </c>
      <c r="G751" s="246"/>
      <c r="H751" s="249">
        <v>2.7839999999999998</v>
      </c>
      <c r="I751" s="250"/>
      <c r="J751" s="246"/>
      <c r="K751" s="246"/>
      <c r="L751" s="251"/>
      <c r="M751" s="252"/>
      <c r="N751" s="253"/>
      <c r="O751" s="253"/>
      <c r="P751" s="253"/>
      <c r="Q751" s="253"/>
      <c r="R751" s="253"/>
      <c r="S751" s="253"/>
      <c r="T751" s="25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5" t="s">
        <v>170</v>
      </c>
      <c r="AU751" s="255" t="s">
        <v>87</v>
      </c>
      <c r="AV751" s="14" t="s">
        <v>87</v>
      </c>
      <c r="AW751" s="14" t="s">
        <v>33</v>
      </c>
      <c r="AX751" s="14" t="s">
        <v>78</v>
      </c>
      <c r="AY751" s="255" t="s">
        <v>162</v>
      </c>
    </row>
    <row r="752" s="13" customFormat="1">
      <c r="A752" s="13"/>
      <c r="B752" s="234"/>
      <c r="C752" s="235"/>
      <c r="D752" s="236" t="s">
        <v>170</v>
      </c>
      <c r="E752" s="237" t="s">
        <v>1</v>
      </c>
      <c r="F752" s="238" t="s">
        <v>295</v>
      </c>
      <c r="G752" s="235"/>
      <c r="H752" s="237" t="s">
        <v>1</v>
      </c>
      <c r="I752" s="239"/>
      <c r="J752" s="235"/>
      <c r="K752" s="235"/>
      <c r="L752" s="240"/>
      <c r="M752" s="241"/>
      <c r="N752" s="242"/>
      <c r="O752" s="242"/>
      <c r="P752" s="242"/>
      <c r="Q752" s="242"/>
      <c r="R752" s="242"/>
      <c r="S752" s="242"/>
      <c r="T752" s="24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4" t="s">
        <v>170</v>
      </c>
      <c r="AU752" s="244" t="s">
        <v>87</v>
      </c>
      <c r="AV752" s="13" t="s">
        <v>34</v>
      </c>
      <c r="AW752" s="13" t="s">
        <v>33</v>
      </c>
      <c r="AX752" s="13" t="s">
        <v>78</v>
      </c>
      <c r="AY752" s="244" t="s">
        <v>162</v>
      </c>
    </row>
    <row r="753" s="13" customFormat="1">
      <c r="A753" s="13"/>
      <c r="B753" s="234"/>
      <c r="C753" s="235"/>
      <c r="D753" s="236" t="s">
        <v>170</v>
      </c>
      <c r="E753" s="237" t="s">
        <v>1</v>
      </c>
      <c r="F753" s="238" t="s">
        <v>296</v>
      </c>
      <c r="G753" s="235"/>
      <c r="H753" s="237" t="s">
        <v>1</v>
      </c>
      <c r="I753" s="239"/>
      <c r="J753" s="235"/>
      <c r="K753" s="235"/>
      <c r="L753" s="240"/>
      <c r="M753" s="241"/>
      <c r="N753" s="242"/>
      <c r="O753" s="242"/>
      <c r="P753" s="242"/>
      <c r="Q753" s="242"/>
      <c r="R753" s="242"/>
      <c r="S753" s="242"/>
      <c r="T753" s="24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4" t="s">
        <v>170</v>
      </c>
      <c r="AU753" s="244" t="s">
        <v>87</v>
      </c>
      <c r="AV753" s="13" t="s">
        <v>34</v>
      </c>
      <c r="AW753" s="13" t="s">
        <v>33</v>
      </c>
      <c r="AX753" s="13" t="s">
        <v>78</v>
      </c>
      <c r="AY753" s="244" t="s">
        <v>162</v>
      </c>
    </row>
    <row r="754" s="14" customFormat="1">
      <c r="A754" s="14"/>
      <c r="B754" s="245"/>
      <c r="C754" s="246"/>
      <c r="D754" s="236" t="s">
        <v>170</v>
      </c>
      <c r="E754" s="247" t="s">
        <v>1</v>
      </c>
      <c r="F754" s="248" t="s">
        <v>297</v>
      </c>
      <c r="G754" s="246"/>
      <c r="H754" s="249">
        <v>3.6030000000000002</v>
      </c>
      <c r="I754" s="250"/>
      <c r="J754" s="246"/>
      <c r="K754" s="246"/>
      <c r="L754" s="251"/>
      <c r="M754" s="252"/>
      <c r="N754" s="253"/>
      <c r="O754" s="253"/>
      <c r="P754" s="253"/>
      <c r="Q754" s="253"/>
      <c r="R754" s="253"/>
      <c r="S754" s="253"/>
      <c r="T754" s="25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5" t="s">
        <v>170</v>
      </c>
      <c r="AU754" s="255" t="s">
        <v>87</v>
      </c>
      <c r="AV754" s="14" t="s">
        <v>87</v>
      </c>
      <c r="AW754" s="14" t="s">
        <v>33</v>
      </c>
      <c r="AX754" s="14" t="s">
        <v>78</v>
      </c>
      <c r="AY754" s="255" t="s">
        <v>162</v>
      </c>
    </row>
    <row r="755" s="13" customFormat="1">
      <c r="A755" s="13"/>
      <c r="B755" s="234"/>
      <c r="C755" s="235"/>
      <c r="D755" s="236" t="s">
        <v>170</v>
      </c>
      <c r="E755" s="237" t="s">
        <v>1</v>
      </c>
      <c r="F755" s="238" t="s">
        <v>298</v>
      </c>
      <c r="G755" s="235"/>
      <c r="H755" s="237" t="s">
        <v>1</v>
      </c>
      <c r="I755" s="239"/>
      <c r="J755" s="235"/>
      <c r="K755" s="235"/>
      <c r="L755" s="240"/>
      <c r="M755" s="241"/>
      <c r="N755" s="242"/>
      <c r="O755" s="242"/>
      <c r="P755" s="242"/>
      <c r="Q755" s="242"/>
      <c r="R755" s="242"/>
      <c r="S755" s="242"/>
      <c r="T755" s="24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4" t="s">
        <v>170</v>
      </c>
      <c r="AU755" s="244" t="s">
        <v>87</v>
      </c>
      <c r="AV755" s="13" t="s">
        <v>34</v>
      </c>
      <c r="AW755" s="13" t="s">
        <v>33</v>
      </c>
      <c r="AX755" s="13" t="s">
        <v>78</v>
      </c>
      <c r="AY755" s="244" t="s">
        <v>162</v>
      </c>
    </row>
    <row r="756" s="14" customFormat="1">
      <c r="A756" s="14"/>
      <c r="B756" s="245"/>
      <c r="C756" s="246"/>
      <c r="D756" s="236" t="s">
        <v>170</v>
      </c>
      <c r="E756" s="247" t="s">
        <v>1</v>
      </c>
      <c r="F756" s="248" t="s">
        <v>299</v>
      </c>
      <c r="G756" s="246"/>
      <c r="H756" s="249">
        <v>1.9810000000000001</v>
      </c>
      <c r="I756" s="250"/>
      <c r="J756" s="246"/>
      <c r="K756" s="246"/>
      <c r="L756" s="251"/>
      <c r="M756" s="252"/>
      <c r="N756" s="253"/>
      <c r="O756" s="253"/>
      <c r="P756" s="253"/>
      <c r="Q756" s="253"/>
      <c r="R756" s="253"/>
      <c r="S756" s="253"/>
      <c r="T756" s="25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5" t="s">
        <v>170</v>
      </c>
      <c r="AU756" s="255" t="s">
        <v>87</v>
      </c>
      <c r="AV756" s="14" t="s">
        <v>87</v>
      </c>
      <c r="AW756" s="14" t="s">
        <v>33</v>
      </c>
      <c r="AX756" s="14" t="s">
        <v>78</v>
      </c>
      <c r="AY756" s="255" t="s">
        <v>162</v>
      </c>
    </row>
    <row r="757" s="15" customFormat="1">
      <c r="A757" s="15"/>
      <c r="B757" s="256"/>
      <c r="C757" s="257"/>
      <c r="D757" s="236" t="s">
        <v>170</v>
      </c>
      <c r="E757" s="258" t="s">
        <v>1</v>
      </c>
      <c r="F757" s="259" t="s">
        <v>180</v>
      </c>
      <c r="G757" s="257"/>
      <c r="H757" s="260">
        <v>39.822000000000003</v>
      </c>
      <c r="I757" s="261"/>
      <c r="J757" s="257"/>
      <c r="K757" s="257"/>
      <c r="L757" s="262"/>
      <c r="M757" s="263"/>
      <c r="N757" s="264"/>
      <c r="O757" s="264"/>
      <c r="P757" s="264"/>
      <c r="Q757" s="264"/>
      <c r="R757" s="264"/>
      <c r="S757" s="264"/>
      <c r="T757" s="26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6" t="s">
        <v>170</v>
      </c>
      <c r="AU757" s="266" t="s">
        <v>87</v>
      </c>
      <c r="AV757" s="15" t="s">
        <v>168</v>
      </c>
      <c r="AW757" s="15" t="s">
        <v>33</v>
      </c>
      <c r="AX757" s="15" t="s">
        <v>34</v>
      </c>
      <c r="AY757" s="266" t="s">
        <v>162</v>
      </c>
    </row>
    <row r="758" s="2" customFormat="1" ht="21.75" customHeight="1">
      <c r="A758" s="39"/>
      <c r="B758" s="40"/>
      <c r="C758" s="267" t="s">
        <v>913</v>
      </c>
      <c r="D758" s="267" t="s">
        <v>250</v>
      </c>
      <c r="E758" s="268" t="s">
        <v>914</v>
      </c>
      <c r="F758" s="269" t="s">
        <v>915</v>
      </c>
      <c r="G758" s="270" t="s">
        <v>167</v>
      </c>
      <c r="H758" s="271">
        <v>43.804000000000002</v>
      </c>
      <c r="I758" s="272"/>
      <c r="J758" s="273">
        <f>ROUND(I758*H758,1)</f>
        <v>0</v>
      </c>
      <c r="K758" s="274"/>
      <c r="L758" s="275"/>
      <c r="M758" s="276" t="s">
        <v>1</v>
      </c>
      <c r="N758" s="277" t="s">
        <v>43</v>
      </c>
      <c r="O758" s="92"/>
      <c r="P758" s="230">
        <f>O758*H758</f>
        <v>0</v>
      </c>
      <c r="Q758" s="230">
        <v>0.014500000000000001</v>
      </c>
      <c r="R758" s="230">
        <f>Q758*H758</f>
        <v>0.63515800000000011</v>
      </c>
      <c r="S758" s="230">
        <v>0</v>
      </c>
      <c r="T758" s="231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2" t="s">
        <v>371</v>
      </c>
      <c r="AT758" s="232" t="s">
        <v>250</v>
      </c>
      <c r="AU758" s="232" t="s">
        <v>87</v>
      </c>
      <c r="AY758" s="18" t="s">
        <v>162</v>
      </c>
      <c r="BE758" s="233">
        <f>IF(N758="základní",J758,0)</f>
        <v>0</v>
      </c>
      <c r="BF758" s="233">
        <f>IF(N758="snížená",J758,0)</f>
        <v>0</v>
      </c>
      <c r="BG758" s="233">
        <f>IF(N758="zákl. přenesená",J758,0)</f>
        <v>0</v>
      </c>
      <c r="BH758" s="233">
        <f>IF(N758="sníž. přenesená",J758,0)</f>
        <v>0</v>
      </c>
      <c r="BI758" s="233">
        <f>IF(N758="nulová",J758,0)</f>
        <v>0</v>
      </c>
      <c r="BJ758" s="18" t="s">
        <v>34</v>
      </c>
      <c r="BK758" s="233">
        <f>ROUND(I758*H758,1)</f>
        <v>0</v>
      </c>
      <c r="BL758" s="18" t="s">
        <v>249</v>
      </c>
      <c r="BM758" s="232" t="s">
        <v>916</v>
      </c>
    </row>
    <row r="759" s="14" customFormat="1">
      <c r="A759" s="14"/>
      <c r="B759" s="245"/>
      <c r="C759" s="246"/>
      <c r="D759" s="236" t="s">
        <v>170</v>
      </c>
      <c r="E759" s="246"/>
      <c r="F759" s="248" t="s">
        <v>917</v>
      </c>
      <c r="G759" s="246"/>
      <c r="H759" s="249">
        <v>43.804000000000002</v>
      </c>
      <c r="I759" s="250"/>
      <c r="J759" s="246"/>
      <c r="K759" s="246"/>
      <c r="L759" s="251"/>
      <c r="M759" s="252"/>
      <c r="N759" s="253"/>
      <c r="O759" s="253"/>
      <c r="P759" s="253"/>
      <c r="Q759" s="253"/>
      <c r="R759" s="253"/>
      <c r="S759" s="253"/>
      <c r="T759" s="25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5" t="s">
        <v>170</v>
      </c>
      <c r="AU759" s="255" t="s">
        <v>87</v>
      </c>
      <c r="AV759" s="14" t="s">
        <v>87</v>
      </c>
      <c r="AW759" s="14" t="s">
        <v>4</v>
      </c>
      <c r="AX759" s="14" t="s">
        <v>34</v>
      </c>
      <c r="AY759" s="255" t="s">
        <v>162</v>
      </c>
    </row>
    <row r="760" s="2" customFormat="1" ht="16.5" customHeight="1">
      <c r="A760" s="39"/>
      <c r="B760" s="40"/>
      <c r="C760" s="220" t="s">
        <v>918</v>
      </c>
      <c r="D760" s="220" t="s">
        <v>164</v>
      </c>
      <c r="E760" s="221" t="s">
        <v>919</v>
      </c>
      <c r="F760" s="222" t="s">
        <v>920</v>
      </c>
      <c r="G760" s="223" t="s">
        <v>167</v>
      </c>
      <c r="H760" s="224">
        <v>471.73500000000001</v>
      </c>
      <c r="I760" s="225"/>
      <c r="J760" s="226">
        <f>ROUND(I760*H760,1)</f>
        <v>0</v>
      </c>
      <c r="K760" s="227"/>
      <c r="L760" s="45"/>
      <c r="M760" s="228" t="s">
        <v>1</v>
      </c>
      <c r="N760" s="229" t="s">
        <v>43</v>
      </c>
      <c r="O760" s="92"/>
      <c r="P760" s="230">
        <f>O760*H760</f>
        <v>0</v>
      </c>
      <c r="Q760" s="230">
        <v>0</v>
      </c>
      <c r="R760" s="230">
        <f>Q760*H760</f>
        <v>0</v>
      </c>
      <c r="S760" s="230">
        <v>0.014999999999999999</v>
      </c>
      <c r="T760" s="231">
        <f>S760*H760</f>
        <v>7.0760249999999996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32" t="s">
        <v>249</v>
      </c>
      <c r="AT760" s="232" t="s">
        <v>164</v>
      </c>
      <c r="AU760" s="232" t="s">
        <v>87</v>
      </c>
      <c r="AY760" s="18" t="s">
        <v>162</v>
      </c>
      <c r="BE760" s="233">
        <f>IF(N760="základní",J760,0)</f>
        <v>0</v>
      </c>
      <c r="BF760" s="233">
        <f>IF(N760="snížená",J760,0)</f>
        <v>0</v>
      </c>
      <c r="BG760" s="233">
        <f>IF(N760="zákl. přenesená",J760,0)</f>
        <v>0</v>
      </c>
      <c r="BH760" s="233">
        <f>IF(N760="sníž. přenesená",J760,0)</f>
        <v>0</v>
      </c>
      <c r="BI760" s="233">
        <f>IF(N760="nulová",J760,0)</f>
        <v>0</v>
      </c>
      <c r="BJ760" s="18" t="s">
        <v>34</v>
      </c>
      <c r="BK760" s="233">
        <f>ROUND(I760*H760,1)</f>
        <v>0</v>
      </c>
      <c r="BL760" s="18" t="s">
        <v>249</v>
      </c>
      <c r="BM760" s="232" t="s">
        <v>921</v>
      </c>
    </row>
    <row r="761" s="13" customFormat="1">
      <c r="A761" s="13"/>
      <c r="B761" s="234"/>
      <c r="C761" s="235"/>
      <c r="D761" s="236" t="s">
        <v>170</v>
      </c>
      <c r="E761" s="237" t="s">
        <v>1</v>
      </c>
      <c r="F761" s="238" t="s">
        <v>738</v>
      </c>
      <c r="G761" s="235"/>
      <c r="H761" s="237" t="s">
        <v>1</v>
      </c>
      <c r="I761" s="239"/>
      <c r="J761" s="235"/>
      <c r="K761" s="235"/>
      <c r="L761" s="240"/>
      <c r="M761" s="241"/>
      <c r="N761" s="242"/>
      <c r="O761" s="242"/>
      <c r="P761" s="242"/>
      <c r="Q761" s="242"/>
      <c r="R761" s="242"/>
      <c r="S761" s="242"/>
      <c r="T761" s="24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4" t="s">
        <v>170</v>
      </c>
      <c r="AU761" s="244" t="s">
        <v>87</v>
      </c>
      <c r="AV761" s="13" t="s">
        <v>34</v>
      </c>
      <c r="AW761" s="13" t="s">
        <v>33</v>
      </c>
      <c r="AX761" s="13" t="s">
        <v>78</v>
      </c>
      <c r="AY761" s="244" t="s">
        <v>162</v>
      </c>
    </row>
    <row r="762" s="14" customFormat="1">
      <c r="A762" s="14"/>
      <c r="B762" s="245"/>
      <c r="C762" s="246"/>
      <c r="D762" s="236" t="s">
        <v>170</v>
      </c>
      <c r="E762" s="247" t="s">
        <v>1</v>
      </c>
      <c r="F762" s="248" t="s">
        <v>771</v>
      </c>
      <c r="G762" s="246"/>
      <c r="H762" s="249">
        <v>324.39800000000002</v>
      </c>
      <c r="I762" s="250"/>
      <c r="J762" s="246"/>
      <c r="K762" s="246"/>
      <c r="L762" s="251"/>
      <c r="M762" s="252"/>
      <c r="N762" s="253"/>
      <c r="O762" s="253"/>
      <c r="P762" s="253"/>
      <c r="Q762" s="253"/>
      <c r="R762" s="253"/>
      <c r="S762" s="253"/>
      <c r="T762" s="25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5" t="s">
        <v>170</v>
      </c>
      <c r="AU762" s="255" t="s">
        <v>87</v>
      </c>
      <c r="AV762" s="14" t="s">
        <v>87</v>
      </c>
      <c r="AW762" s="14" t="s">
        <v>33</v>
      </c>
      <c r="AX762" s="14" t="s">
        <v>78</v>
      </c>
      <c r="AY762" s="255" t="s">
        <v>162</v>
      </c>
    </row>
    <row r="763" s="14" customFormat="1">
      <c r="A763" s="14"/>
      <c r="B763" s="245"/>
      <c r="C763" s="246"/>
      <c r="D763" s="236" t="s">
        <v>170</v>
      </c>
      <c r="E763" s="247" t="s">
        <v>1</v>
      </c>
      <c r="F763" s="248" t="s">
        <v>772</v>
      </c>
      <c r="G763" s="246"/>
      <c r="H763" s="249">
        <v>12.096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5" t="s">
        <v>170</v>
      </c>
      <c r="AU763" s="255" t="s">
        <v>87</v>
      </c>
      <c r="AV763" s="14" t="s">
        <v>87</v>
      </c>
      <c r="AW763" s="14" t="s">
        <v>33</v>
      </c>
      <c r="AX763" s="14" t="s">
        <v>78</v>
      </c>
      <c r="AY763" s="255" t="s">
        <v>162</v>
      </c>
    </row>
    <row r="764" s="13" customFormat="1">
      <c r="A764" s="13"/>
      <c r="B764" s="234"/>
      <c r="C764" s="235"/>
      <c r="D764" s="236" t="s">
        <v>170</v>
      </c>
      <c r="E764" s="237" t="s">
        <v>1</v>
      </c>
      <c r="F764" s="238" t="s">
        <v>741</v>
      </c>
      <c r="G764" s="235"/>
      <c r="H764" s="237" t="s">
        <v>1</v>
      </c>
      <c r="I764" s="239"/>
      <c r="J764" s="235"/>
      <c r="K764" s="235"/>
      <c r="L764" s="240"/>
      <c r="M764" s="241"/>
      <c r="N764" s="242"/>
      <c r="O764" s="242"/>
      <c r="P764" s="242"/>
      <c r="Q764" s="242"/>
      <c r="R764" s="242"/>
      <c r="S764" s="242"/>
      <c r="T764" s="24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4" t="s">
        <v>170</v>
      </c>
      <c r="AU764" s="244" t="s">
        <v>87</v>
      </c>
      <c r="AV764" s="13" t="s">
        <v>34</v>
      </c>
      <c r="AW764" s="13" t="s">
        <v>33</v>
      </c>
      <c r="AX764" s="13" t="s">
        <v>78</v>
      </c>
      <c r="AY764" s="244" t="s">
        <v>162</v>
      </c>
    </row>
    <row r="765" s="14" customFormat="1">
      <c r="A765" s="14"/>
      <c r="B765" s="245"/>
      <c r="C765" s="246"/>
      <c r="D765" s="236" t="s">
        <v>170</v>
      </c>
      <c r="E765" s="247" t="s">
        <v>1</v>
      </c>
      <c r="F765" s="248" t="s">
        <v>742</v>
      </c>
      <c r="G765" s="246"/>
      <c r="H765" s="249">
        <v>-3.5630000000000002</v>
      </c>
      <c r="I765" s="250"/>
      <c r="J765" s="246"/>
      <c r="K765" s="246"/>
      <c r="L765" s="251"/>
      <c r="M765" s="252"/>
      <c r="N765" s="253"/>
      <c r="O765" s="253"/>
      <c r="P765" s="253"/>
      <c r="Q765" s="253"/>
      <c r="R765" s="253"/>
      <c r="S765" s="253"/>
      <c r="T765" s="25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5" t="s">
        <v>170</v>
      </c>
      <c r="AU765" s="255" t="s">
        <v>87</v>
      </c>
      <c r="AV765" s="14" t="s">
        <v>87</v>
      </c>
      <c r="AW765" s="14" t="s">
        <v>33</v>
      </c>
      <c r="AX765" s="14" t="s">
        <v>78</v>
      </c>
      <c r="AY765" s="255" t="s">
        <v>162</v>
      </c>
    </row>
    <row r="766" s="13" customFormat="1">
      <c r="A766" s="13"/>
      <c r="B766" s="234"/>
      <c r="C766" s="235"/>
      <c r="D766" s="236" t="s">
        <v>170</v>
      </c>
      <c r="E766" s="237" t="s">
        <v>1</v>
      </c>
      <c r="F766" s="238" t="s">
        <v>570</v>
      </c>
      <c r="G766" s="235"/>
      <c r="H766" s="237" t="s">
        <v>1</v>
      </c>
      <c r="I766" s="239"/>
      <c r="J766" s="235"/>
      <c r="K766" s="235"/>
      <c r="L766" s="240"/>
      <c r="M766" s="241"/>
      <c r="N766" s="242"/>
      <c r="O766" s="242"/>
      <c r="P766" s="242"/>
      <c r="Q766" s="242"/>
      <c r="R766" s="242"/>
      <c r="S766" s="242"/>
      <c r="T766" s="24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4" t="s">
        <v>170</v>
      </c>
      <c r="AU766" s="244" t="s">
        <v>87</v>
      </c>
      <c r="AV766" s="13" t="s">
        <v>34</v>
      </c>
      <c r="AW766" s="13" t="s">
        <v>33</v>
      </c>
      <c r="AX766" s="13" t="s">
        <v>78</v>
      </c>
      <c r="AY766" s="244" t="s">
        <v>162</v>
      </c>
    </row>
    <row r="767" s="14" customFormat="1">
      <c r="A767" s="14"/>
      <c r="B767" s="245"/>
      <c r="C767" s="246"/>
      <c r="D767" s="236" t="s">
        <v>170</v>
      </c>
      <c r="E767" s="247" t="s">
        <v>1</v>
      </c>
      <c r="F767" s="248" t="s">
        <v>571</v>
      </c>
      <c r="G767" s="246"/>
      <c r="H767" s="249">
        <v>45.823999999999998</v>
      </c>
      <c r="I767" s="250"/>
      <c r="J767" s="246"/>
      <c r="K767" s="246"/>
      <c r="L767" s="251"/>
      <c r="M767" s="252"/>
      <c r="N767" s="253"/>
      <c r="O767" s="253"/>
      <c r="P767" s="253"/>
      <c r="Q767" s="253"/>
      <c r="R767" s="253"/>
      <c r="S767" s="253"/>
      <c r="T767" s="25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5" t="s">
        <v>170</v>
      </c>
      <c r="AU767" s="255" t="s">
        <v>87</v>
      </c>
      <c r="AV767" s="14" t="s">
        <v>87</v>
      </c>
      <c r="AW767" s="14" t="s">
        <v>33</v>
      </c>
      <c r="AX767" s="14" t="s">
        <v>78</v>
      </c>
      <c r="AY767" s="255" t="s">
        <v>162</v>
      </c>
    </row>
    <row r="768" s="13" customFormat="1">
      <c r="A768" s="13"/>
      <c r="B768" s="234"/>
      <c r="C768" s="235"/>
      <c r="D768" s="236" t="s">
        <v>170</v>
      </c>
      <c r="E768" s="237" t="s">
        <v>1</v>
      </c>
      <c r="F768" s="238" t="s">
        <v>572</v>
      </c>
      <c r="G768" s="235"/>
      <c r="H768" s="237" t="s">
        <v>1</v>
      </c>
      <c r="I768" s="239"/>
      <c r="J768" s="235"/>
      <c r="K768" s="235"/>
      <c r="L768" s="240"/>
      <c r="M768" s="241"/>
      <c r="N768" s="242"/>
      <c r="O768" s="242"/>
      <c r="P768" s="242"/>
      <c r="Q768" s="242"/>
      <c r="R768" s="242"/>
      <c r="S768" s="242"/>
      <c r="T768" s="24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4" t="s">
        <v>170</v>
      </c>
      <c r="AU768" s="244" t="s">
        <v>87</v>
      </c>
      <c r="AV768" s="13" t="s">
        <v>34</v>
      </c>
      <c r="AW768" s="13" t="s">
        <v>33</v>
      </c>
      <c r="AX768" s="13" t="s">
        <v>78</v>
      </c>
      <c r="AY768" s="244" t="s">
        <v>162</v>
      </c>
    </row>
    <row r="769" s="14" customFormat="1">
      <c r="A769" s="14"/>
      <c r="B769" s="245"/>
      <c r="C769" s="246"/>
      <c r="D769" s="236" t="s">
        <v>170</v>
      </c>
      <c r="E769" s="247" t="s">
        <v>1</v>
      </c>
      <c r="F769" s="248" t="s">
        <v>573</v>
      </c>
      <c r="G769" s="246"/>
      <c r="H769" s="249">
        <v>47.337000000000003</v>
      </c>
      <c r="I769" s="250"/>
      <c r="J769" s="246"/>
      <c r="K769" s="246"/>
      <c r="L769" s="251"/>
      <c r="M769" s="252"/>
      <c r="N769" s="253"/>
      <c r="O769" s="253"/>
      <c r="P769" s="253"/>
      <c r="Q769" s="253"/>
      <c r="R769" s="253"/>
      <c r="S769" s="253"/>
      <c r="T769" s="25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5" t="s">
        <v>170</v>
      </c>
      <c r="AU769" s="255" t="s">
        <v>87</v>
      </c>
      <c r="AV769" s="14" t="s">
        <v>87</v>
      </c>
      <c r="AW769" s="14" t="s">
        <v>33</v>
      </c>
      <c r="AX769" s="14" t="s">
        <v>78</v>
      </c>
      <c r="AY769" s="255" t="s">
        <v>162</v>
      </c>
    </row>
    <row r="770" s="13" customFormat="1">
      <c r="A770" s="13"/>
      <c r="B770" s="234"/>
      <c r="C770" s="235"/>
      <c r="D770" s="236" t="s">
        <v>170</v>
      </c>
      <c r="E770" s="237" t="s">
        <v>1</v>
      </c>
      <c r="F770" s="238" t="s">
        <v>574</v>
      </c>
      <c r="G770" s="235"/>
      <c r="H770" s="237" t="s">
        <v>1</v>
      </c>
      <c r="I770" s="239"/>
      <c r="J770" s="235"/>
      <c r="K770" s="235"/>
      <c r="L770" s="240"/>
      <c r="M770" s="241"/>
      <c r="N770" s="242"/>
      <c r="O770" s="242"/>
      <c r="P770" s="242"/>
      <c r="Q770" s="242"/>
      <c r="R770" s="242"/>
      <c r="S770" s="242"/>
      <c r="T770" s="24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4" t="s">
        <v>170</v>
      </c>
      <c r="AU770" s="244" t="s">
        <v>87</v>
      </c>
      <c r="AV770" s="13" t="s">
        <v>34</v>
      </c>
      <c r="AW770" s="13" t="s">
        <v>33</v>
      </c>
      <c r="AX770" s="13" t="s">
        <v>78</v>
      </c>
      <c r="AY770" s="244" t="s">
        <v>162</v>
      </c>
    </row>
    <row r="771" s="14" customFormat="1">
      <c r="A771" s="14"/>
      <c r="B771" s="245"/>
      <c r="C771" s="246"/>
      <c r="D771" s="236" t="s">
        <v>170</v>
      </c>
      <c r="E771" s="247" t="s">
        <v>1</v>
      </c>
      <c r="F771" s="248" t="s">
        <v>575</v>
      </c>
      <c r="G771" s="246"/>
      <c r="H771" s="249">
        <v>42.715000000000003</v>
      </c>
      <c r="I771" s="250"/>
      <c r="J771" s="246"/>
      <c r="K771" s="246"/>
      <c r="L771" s="251"/>
      <c r="M771" s="252"/>
      <c r="N771" s="253"/>
      <c r="O771" s="253"/>
      <c r="P771" s="253"/>
      <c r="Q771" s="253"/>
      <c r="R771" s="253"/>
      <c r="S771" s="253"/>
      <c r="T771" s="25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5" t="s">
        <v>170</v>
      </c>
      <c r="AU771" s="255" t="s">
        <v>87</v>
      </c>
      <c r="AV771" s="14" t="s">
        <v>87</v>
      </c>
      <c r="AW771" s="14" t="s">
        <v>33</v>
      </c>
      <c r="AX771" s="14" t="s">
        <v>78</v>
      </c>
      <c r="AY771" s="255" t="s">
        <v>162</v>
      </c>
    </row>
    <row r="772" s="14" customFormat="1">
      <c r="A772" s="14"/>
      <c r="B772" s="245"/>
      <c r="C772" s="246"/>
      <c r="D772" s="236" t="s">
        <v>170</v>
      </c>
      <c r="E772" s="247" t="s">
        <v>1</v>
      </c>
      <c r="F772" s="248" t="s">
        <v>576</v>
      </c>
      <c r="G772" s="246"/>
      <c r="H772" s="249">
        <v>2.9279999999999999</v>
      </c>
      <c r="I772" s="250"/>
      <c r="J772" s="246"/>
      <c r="K772" s="246"/>
      <c r="L772" s="251"/>
      <c r="M772" s="252"/>
      <c r="N772" s="253"/>
      <c r="O772" s="253"/>
      <c r="P772" s="253"/>
      <c r="Q772" s="253"/>
      <c r="R772" s="253"/>
      <c r="S772" s="253"/>
      <c r="T772" s="25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5" t="s">
        <v>170</v>
      </c>
      <c r="AU772" s="255" t="s">
        <v>87</v>
      </c>
      <c r="AV772" s="14" t="s">
        <v>87</v>
      </c>
      <c r="AW772" s="14" t="s">
        <v>33</v>
      </c>
      <c r="AX772" s="14" t="s">
        <v>78</v>
      </c>
      <c r="AY772" s="255" t="s">
        <v>162</v>
      </c>
    </row>
    <row r="773" s="15" customFormat="1">
      <c r="A773" s="15"/>
      <c r="B773" s="256"/>
      <c r="C773" s="257"/>
      <c r="D773" s="236" t="s">
        <v>170</v>
      </c>
      <c r="E773" s="258" t="s">
        <v>1</v>
      </c>
      <c r="F773" s="259" t="s">
        <v>180</v>
      </c>
      <c r="G773" s="257"/>
      <c r="H773" s="260">
        <v>471.73500000000001</v>
      </c>
      <c r="I773" s="261"/>
      <c r="J773" s="257"/>
      <c r="K773" s="257"/>
      <c r="L773" s="262"/>
      <c r="M773" s="263"/>
      <c r="N773" s="264"/>
      <c r="O773" s="264"/>
      <c r="P773" s="264"/>
      <c r="Q773" s="264"/>
      <c r="R773" s="264"/>
      <c r="S773" s="264"/>
      <c r="T773" s="26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6" t="s">
        <v>170</v>
      </c>
      <c r="AU773" s="266" t="s">
        <v>87</v>
      </c>
      <c r="AV773" s="15" t="s">
        <v>168</v>
      </c>
      <c r="AW773" s="15" t="s">
        <v>33</v>
      </c>
      <c r="AX773" s="15" t="s">
        <v>34</v>
      </c>
      <c r="AY773" s="266" t="s">
        <v>162</v>
      </c>
    </row>
    <row r="774" s="2" customFormat="1" ht="24.15" customHeight="1">
      <c r="A774" s="39"/>
      <c r="B774" s="40"/>
      <c r="C774" s="220" t="s">
        <v>922</v>
      </c>
      <c r="D774" s="220" t="s">
        <v>164</v>
      </c>
      <c r="E774" s="221" t="s">
        <v>923</v>
      </c>
      <c r="F774" s="222" t="s">
        <v>924</v>
      </c>
      <c r="G774" s="223" t="s">
        <v>197</v>
      </c>
      <c r="H774" s="224">
        <v>15.443</v>
      </c>
      <c r="I774" s="225"/>
      <c r="J774" s="226">
        <f>ROUND(I774*H774,1)</f>
        <v>0</v>
      </c>
      <c r="K774" s="227"/>
      <c r="L774" s="45"/>
      <c r="M774" s="228" t="s">
        <v>1</v>
      </c>
      <c r="N774" s="229" t="s">
        <v>43</v>
      </c>
      <c r="O774" s="92"/>
      <c r="P774" s="230">
        <f>O774*H774</f>
        <v>0</v>
      </c>
      <c r="Q774" s="230">
        <v>0.023367804999999998</v>
      </c>
      <c r="R774" s="230">
        <f>Q774*H774</f>
        <v>0.36086901261499998</v>
      </c>
      <c r="S774" s="230">
        <v>0</v>
      </c>
      <c r="T774" s="231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2" t="s">
        <v>249</v>
      </c>
      <c r="AT774" s="232" t="s">
        <v>164</v>
      </c>
      <c r="AU774" s="232" t="s">
        <v>87</v>
      </c>
      <c r="AY774" s="18" t="s">
        <v>162</v>
      </c>
      <c r="BE774" s="233">
        <f>IF(N774="základní",J774,0)</f>
        <v>0</v>
      </c>
      <c r="BF774" s="233">
        <f>IF(N774="snížená",J774,0)</f>
        <v>0</v>
      </c>
      <c r="BG774" s="233">
        <f>IF(N774="zákl. přenesená",J774,0)</f>
        <v>0</v>
      </c>
      <c r="BH774" s="233">
        <f>IF(N774="sníž. přenesená",J774,0)</f>
        <v>0</v>
      </c>
      <c r="BI774" s="233">
        <f>IF(N774="nulová",J774,0)</f>
        <v>0</v>
      </c>
      <c r="BJ774" s="18" t="s">
        <v>34</v>
      </c>
      <c r="BK774" s="233">
        <f>ROUND(I774*H774,1)</f>
        <v>0</v>
      </c>
      <c r="BL774" s="18" t="s">
        <v>249</v>
      </c>
      <c r="BM774" s="232" t="s">
        <v>925</v>
      </c>
    </row>
    <row r="775" s="13" customFormat="1">
      <c r="A775" s="13"/>
      <c r="B775" s="234"/>
      <c r="C775" s="235"/>
      <c r="D775" s="236" t="s">
        <v>170</v>
      </c>
      <c r="E775" s="237" t="s">
        <v>1</v>
      </c>
      <c r="F775" s="238" t="s">
        <v>926</v>
      </c>
      <c r="G775" s="235"/>
      <c r="H775" s="237" t="s">
        <v>1</v>
      </c>
      <c r="I775" s="239"/>
      <c r="J775" s="235"/>
      <c r="K775" s="235"/>
      <c r="L775" s="240"/>
      <c r="M775" s="241"/>
      <c r="N775" s="242"/>
      <c r="O775" s="242"/>
      <c r="P775" s="242"/>
      <c r="Q775" s="242"/>
      <c r="R775" s="242"/>
      <c r="S775" s="242"/>
      <c r="T775" s="24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4" t="s">
        <v>170</v>
      </c>
      <c r="AU775" s="244" t="s">
        <v>87</v>
      </c>
      <c r="AV775" s="13" t="s">
        <v>34</v>
      </c>
      <c r="AW775" s="13" t="s">
        <v>33</v>
      </c>
      <c r="AX775" s="13" t="s">
        <v>78</v>
      </c>
      <c r="AY775" s="244" t="s">
        <v>162</v>
      </c>
    </row>
    <row r="776" s="14" customFormat="1">
      <c r="A776" s="14"/>
      <c r="B776" s="245"/>
      <c r="C776" s="246"/>
      <c r="D776" s="236" t="s">
        <v>170</v>
      </c>
      <c r="E776" s="247" t="s">
        <v>1</v>
      </c>
      <c r="F776" s="248" t="s">
        <v>927</v>
      </c>
      <c r="G776" s="246"/>
      <c r="H776" s="249">
        <v>0.58299999999999996</v>
      </c>
      <c r="I776" s="250"/>
      <c r="J776" s="246"/>
      <c r="K776" s="246"/>
      <c r="L776" s="251"/>
      <c r="M776" s="252"/>
      <c r="N776" s="253"/>
      <c r="O776" s="253"/>
      <c r="P776" s="253"/>
      <c r="Q776" s="253"/>
      <c r="R776" s="253"/>
      <c r="S776" s="253"/>
      <c r="T776" s="25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5" t="s">
        <v>170</v>
      </c>
      <c r="AU776" s="255" t="s">
        <v>87</v>
      </c>
      <c r="AV776" s="14" t="s">
        <v>87</v>
      </c>
      <c r="AW776" s="14" t="s">
        <v>33</v>
      </c>
      <c r="AX776" s="14" t="s">
        <v>78</v>
      </c>
      <c r="AY776" s="255" t="s">
        <v>162</v>
      </c>
    </row>
    <row r="777" s="14" customFormat="1">
      <c r="A777" s="14"/>
      <c r="B777" s="245"/>
      <c r="C777" s="246"/>
      <c r="D777" s="236" t="s">
        <v>170</v>
      </c>
      <c r="E777" s="247" t="s">
        <v>1</v>
      </c>
      <c r="F777" s="248" t="s">
        <v>928</v>
      </c>
      <c r="G777" s="246"/>
      <c r="H777" s="249">
        <v>2.0710000000000002</v>
      </c>
      <c r="I777" s="250"/>
      <c r="J777" s="246"/>
      <c r="K777" s="246"/>
      <c r="L777" s="251"/>
      <c r="M777" s="252"/>
      <c r="N777" s="253"/>
      <c r="O777" s="253"/>
      <c r="P777" s="253"/>
      <c r="Q777" s="253"/>
      <c r="R777" s="253"/>
      <c r="S777" s="253"/>
      <c r="T777" s="25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5" t="s">
        <v>170</v>
      </c>
      <c r="AU777" s="255" t="s">
        <v>87</v>
      </c>
      <c r="AV777" s="14" t="s">
        <v>87</v>
      </c>
      <c r="AW777" s="14" t="s">
        <v>33</v>
      </c>
      <c r="AX777" s="14" t="s">
        <v>78</v>
      </c>
      <c r="AY777" s="255" t="s">
        <v>162</v>
      </c>
    </row>
    <row r="778" s="13" customFormat="1">
      <c r="A778" s="13"/>
      <c r="B778" s="234"/>
      <c r="C778" s="235"/>
      <c r="D778" s="236" t="s">
        <v>170</v>
      </c>
      <c r="E778" s="237" t="s">
        <v>1</v>
      </c>
      <c r="F778" s="238" t="s">
        <v>929</v>
      </c>
      <c r="G778" s="235"/>
      <c r="H778" s="237" t="s">
        <v>1</v>
      </c>
      <c r="I778" s="239"/>
      <c r="J778" s="235"/>
      <c r="K778" s="235"/>
      <c r="L778" s="240"/>
      <c r="M778" s="241"/>
      <c r="N778" s="242"/>
      <c r="O778" s="242"/>
      <c r="P778" s="242"/>
      <c r="Q778" s="242"/>
      <c r="R778" s="242"/>
      <c r="S778" s="242"/>
      <c r="T778" s="24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4" t="s">
        <v>170</v>
      </c>
      <c r="AU778" s="244" t="s">
        <v>87</v>
      </c>
      <c r="AV778" s="13" t="s">
        <v>34</v>
      </c>
      <c r="AW778" s="13" t="s">
        <v>33</v>
      </c>
      <c r="AX778" s="13" t="s">
        <v>78</v>
      </c>
      <c r="AY778" s="244" t="s">
        <v>162</v>
      </c>
    </row>
    <row r="779" s="14" customFormat="1">
      <c r="A779" s="14"/>
      <c r="B779" s="245"/>
      <c r="C779" s="246"/>
      <c r="D779" s="236" t="s">
        <v>170</v>
      </c>
      <c r="E779" s="247" t="s">
        <v>1</v>
      </c>
      <c r="F779" s="248" t="s">
        <v>930</v>
      </c>
      <c r="G779" s="246"/>
      <c r="H779" s="249">
        <v>11.792999999999999</v>
      </c>
      <c r="I779" s="250"/>
      <c r="J779" s="246"/>
      <c r="K779" s="246"/>
      <c r="L779" s="251"/>
      <c r="M779" s="252"/>
      <c r="N779" s="253"/>
      <c r="O779" s="253"/>
      <c r="P779" s="253"/>
      <c r="Q779" s="253"/>
      <c r="R779" s="253"/>
      <c r="S779" s="253"/>
      <c r="T779" s="25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5" t="s">
        <v>170</v>
      </c>
      <c r="AU779" s="255" t="s">
        <v>87</v>
      </c>
      <c r="AV779" s="14" t="s">
        <v>87</v>
      </c>
      <c r="AW779" s="14" t="s">
        <v>33</v>
      </c>
      <c r="AX779" s="14" t="s">
        <v>78</v>
      </c>
      <c r="AY779" s="255" t="s">
        <v>162</v>
      </c>
    </row>
    <row r="780" s="14" customFormat="1">
      <c r="A780" s="14"/>
      <c r="B780" s="245"/>
      <c r="C780" s="246"/>
      <c r="D780" s="236" t="s">
        <v>170</v>
      </c>
      <c r="E780" s="247" t="s">
        <v>1</v>
      </c>
      <c r="F780" s="248" t="s">
        <v>931</v>
      </c>
      <c r="G780" s="246"/>
      <c r="H780" s="249">
        <v>0.996</v>
      </c>
      <c r="I780" s="250"/>
      <c r="J780" s="246"/>
      <c r="K780" s="246"/>
      <c r="L780" s="251"/>
      <c r="M780" s="252"/>
      <c r="N780" s="253"/>
      <c r="O780" s="253"/>
      <c r="P780" s="253"/>
      <c r="Q780" s="253"/>
      <c r="R780" s="253"/>
      <c r="S780" s="253"/>
      <c r="T780" s="25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5" t="s">
        <v>170</v>
      </c>
      <c r="AU780" s="255" t="s">
        <v>87</v>
      </c>
      <c r="AV780" s="14" t="s">
        <v>87</v>
      </c>
      <c r="AW780" s="14" t="s">
        <v>33</v>
      </c>
      <c r="AX780" s="14" t="s">
        <v>78</v>
      </c>
      <c r="AY780" s="255" t="s">
        <v>162</v>
      </c>
    </row>
    <row r="781" s="15" customFormat="1">
      <c r="A781" s="15"/>
      <c r="B781" s="256"/>
      <c r="C781" s="257"/>
      <c r="D781" s="236" t="s">
        <v>170</v>
      </c>
      <c r="E781" s="258" t="s">
        <v>1</v>
      </c>
      <c r="F781" s="259" t="s">
        <v>180</v>
      </c>
      <c r="G781" s="257"/>
      <c r="H781" s="260">
        <v>15.443</v>
      </c>
      <c r="I781" s="261"/>
      <c r="J781" s="257"/>
      <c r="K781" s="257"/>
      <c r="L781" s="262"/>
      <c r="M781" s="263"/>
      <c r="N781" s="264"/>
      <c r="O781" s="264"/>
      <c r="P781" s="264"/>
      <c r="Q781" s="264"/>
      <c r="R781" s="264"/>
      <c r="S781" s="264"/>
      <c r="T781" s="26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66" t="s">
        <v>170</v>
      </c>
      <c r="AU781" s="266" t="s">
        <v>87</v>
      </c>
      <c r="AV781" s="15" t="s">
        <v>168</v>
      </c>
      <c r="AW781" s="15" t="s">
        <v>33</v>
      </c>
      <c r="AX781" s="15" t="s">
        <v>34</v>
      </c>
      <c r="AY781" s="266" t="s">
        <v>162</v>
      </c>
    </row>
    <row r="782" s="2" customFormat="1" ht="24.15" customHeight="1">
      <c r="A782" s="39"/>
      <c r="B782" s="40"/>
      <c r="C782" s="220" t="s">
        <v>932</v>
      </c>
      <c r="D782" s="220" t="s">
        <v>164</v>
      </c>
      <c r="E782" s="221" t="s">
        <v>933</v>
      </c>
      <c r="F782" s="222" t="s">
        <v>934</v>
      </c>
      <c r="G782" s="223" t="s">
        <v>760</v>
      </c>
      <c r="H782" s="289"/>
      <c r="I782" s="225"/>
      <c r="J782" s="226">
        <f>ROUND(I782*H782,1)</f>
        <v>0</v>
      </c>
      <c r="K782" s="227"/>
      <c r="L782" s="45"/>
      <c r="M782" s="228" t="s">
        <v>1</v>
      </c>
      <c r="N782" s="229" t="s">
        <v>43</v>
      </c>
      <c r="O782" s="92"/>
      <c r="P782" s="230">
        <f>O782*H782</f>
        <v>0</v>
      </c>
      <c r="Q782" s="230">
        <v>0</v>
      </c>
      <c r="R782" s="230">
        <f>Q782*H782</f>
        <v>0</v>
      </c>
      <c r="S782" s="230">
        <v>0</v>
      </c>
      <c r="T782" s="231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2" t="s">
        <v>249</v>
      </c>
      <c r="AT782" s="232" t="s">
        <v>164</v>
      </c>
      <c r="AU782" s="232" t="s">
        <v>87</v>
      </c>
      <c r="AY782" s="18" t="s">
        <v>162</v>
      </c>
      <c r="BE782" s="233">
        <f>IF(N782="základní",J782,0)</f>
        <v>0</v>
      </c>
      <c r="BF782" s="233">
        <f>IF(N782="snížená",J782,0)</f>
        <v>0</v>
      </c>
      <c r="BG782" s="233">
        <f>IF(N782="zákl. přenesená",J782,0)</f>
        <v>0</v>
      </c>
      <c r="BH782" s="233">
        <f>IF(N782="sníž. přenesená",J782,0)</f>
        <v>0</v>
      </c>
      <c r="BI782" s="233">
        <f>IF(N782="nulová",J782,0)</f>
        <v>0</v>
      </c>
      <c r="BJ782" s="18" t="s">
        <v>34</v>
      </c>
      <c r="BK782" s="233">
        <f>ROUND(I782*H782,1)</f>
        <v>0</v>
      </c>
      <c r="BL782" s="18" t="s">
        <v>249</v>
      </c>
      <c r="BM782" s="232" t="s">
        <v>935</v>
      </c>
    </row>
    <row r="783" s="12" customFormat="1" ht="22.8" customHeight="1">
      <c r="A783" s="12"/>
      <c r="B783" s="204"/>
      <c r="C783" s="205"/>
      <c r="D783" s="206" t="s">
        <v>77</v>
      </c>
      <c r="E783" s="218" t="s">
        <v>936</v>
      </c>
      <c r="F783" s="218" t="s">
        <v>937</v>
      </c>
      <c r="G783" s="205"/>
      <c r="H783" s="205"/>
      <c r="I783" s="208"/>
      <c r="J783" s="219">
        <f>BK783</f>
        <v>0</v>
      </c>
      <c r="K783" s="205"/>
      <c r="L783" s="210"/>
      <c r="M783" s="211"/>
      <c r="N783" s="212"/>
      <c r="O783" s="212"/>
      <c r="P783" s="213">
        <f>SUM(P784:P948)</f>
        <v>0</v>
      </c>
      <c r="Q783" s="212"/>
      <c r="R783" s="213">
        <f>SUM(R784:R948)</f>
        <v>5.7066513595000012</v>
      </c>
      <c r="S783" s="212"/>
      <c r="T783" s="214">
        <f>SUM(T784:T948)</f>
        <v>3.5493316000000004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215" t="s">
        <v>87</v>
      </c>
      <c r="AT783" s="216" t="s">
        <v>77</v>
      </c>
      <c r="AU783" s="216" t="s">
        <v>34</v>
      </c>
      <c r="AY783" s="215" t="s">
        <v>162</v>
      </c>
      <c r="BK783" s="217">
        <f>SUM(BK784:BK948)</f>
        <v>0</v>
      </c>
    </row>
    <row r="784" s="2" customFormat="1" ht="16.5" customHeight="1">
      <c r="A784" s="39"/>
      <c r="B784" s="40"/>
      <c r="C784" s="220" t="s">
        <v>938</v>
      </c>
      <c r="D784" s="220" t="s">
        <v>164</v>
      </c>
      <c r="E784" s="221" t="s">
        <v>939</v>
      </c>
      <c r="F784" s="222" t="s">
        <v>940</v>
      </c>
      <c r="G784" s="223" t="s">
        <v>167</v>
      </c>
      <c r="H784" s="224">
        <v>471.73500000000001</v>
      </c>
      <c r="I784" s="225"/>
      <c r="J784" s="226">
        <f>ROUND(I784*H784,1)</f>
        <v>0</v>
      </c>
      <c r="K784" s="227"/>
      <c r="L784" s="45"/>
      <c r="M784" s="228" t="s">
        <v>1</v>
      </c>
      <c r="N784" s="229" t="s">
        <v>43</v>
      </c>
      <c r="O784" s="92"/>
      <c r="P784" s="230">
        <f>O784*H784</f>
        <v>0</v>
      </c>
      <c r="Q784" s="230">
        <v>0</v>
      </c>
      <c r="R784" s="230">
        <f>Q784*H784</f>
        <v>0</v>
      </c>
      <c r="S784" s="230">
        <v>0.0057099999999999998</v>
      </c>
      <c r="T784" s="231">
        <f>S784*H784</f>
        <v>2.6936068500000001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2" t="s">
        <v>249</v>
      </c>
      <c r="AT784" s="232" t="s">
        <v>164</v>
      </c>
      <c r="AU784" s="232" t="s">
        <v>87</v>
      </c>
      <c r="AY784" s="18" t="s">
        <v>162</v>
      </c>
      <c r="BE784" s="233">
        <f>IF(N784="základní",J784,0)</f>
        <v>0</v>
      </c>
      <c r="BF784" s="233">
        <f>IF(N784="snížená",J784,0)</f>
        <v>0</v>
      </c>
      <c r="BG784" s="233">
        <f>IF(N784="zákl. přenesená",J784,0)</f>
        <v>0</v>
      </c>
      <c r="BH784" s="233">
        <f>IF(N784="sníž. přenesená",J784,0)</f>
        <v>0</v>
      </c>
      <c r="BI784" s="233">
        <f>IF(N784="nulová",J784,0)</f>
        <v>0</v>
      </c>
      <c r="BJ784" s="18" t="s">
        <v>34</v>
      </c>
      <c r="BK784" s="233">
        <f>ROUND(I784*H784,1)</f>
        <v>0</v>
      </c>
      <c r="BL784" s="18" t="s">
        <v>249</v>
      </c>
      <c r="BM784" s="232" t="s">
        <v>941</v>
      </c>
    </row>
    <row r="785" s="13" customFormat="1">
      <c r="A785" s="13"/>
      <c r="B785" s="234"/>
      <c r="C785" s="235"/>
      <c r="D785" s="236" t="s">
        <v>170</v>
      </c>
      <c r="E785" s="237" t="s">
        <v>1</v>
      </c>
      <c r="F785" s="238" t="s">
        <v>738</v>
      </c>
      <c r="G785" s="235"/>
      <c r="H785" s="237" t="s">
        <v>1</v>
      </c>
      <c r="I785" s="239"/>
      <c r="J785" s="235"/>
      <c r="K785" s="235"/>
      <c r="L785" s="240"/>
      <c r="M785" s="241"/>
      <c r="N785" s="242"/>
      <c r="O785" s="242"/>
      <c r="P785" s="242"/>
      <c r="Q785" s="242"/>
      <c r="R785" s="242"/>
      <c r="S785" s="242"/>
      <c r="T785" s="24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4" t="s">
        <v>170</v>
      </c>
      <c r="AU785" s="244" t="s">
        <v>87</v>
      </c>
      <c r="AV785" s="13" t="s">
        <v>34</v>
      </c>
      <c r="AW785" s="13" t="s">
        <v>33</v>
      </c>
      <c r="AX785" s="13" t="s">
        <v>78</v>
      </c>
      <c r="AY785" s="244" t="s">
        <v>162</v>
      </c>
    </row>
    <row r="786" s="14" customFormat="1">
      <c r="A786" s="14"/>
      <c r="B786" s="245"/>
      <c r="C786" s="246"/>
      <c r="D786" s="236" t="s">
        <v>170</v>
      </c>
      <c r="E786" s="247" t="s">
        <v>1</v>
      </c>
      <c r="F786" s="248" t="s">
        <v>771</v>
      </c>
      <c r="G786" s="246"/>
      <c r="H786" s="249">
        <v>324.39800000000002</v>
      </c>
      <c r="I786" s="250"/>
      <c r="J786" s="246"/>
      <c r="K786" s="246"/>
      <c r="L786" s="251"/>
      <c r="M786" s="252"/>
      <c r="N786" s="253"/>
      <c r="O786" s="253"/>
      <c r="P786" s="253"/>
      <c r="Q786" s="253"/>
      <c r="R786" s="253"/>
      <c r="S786" s="253"/>
      <c r="T786" s="25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5" t="s">
        <v>170</v>
      </c>
      <c r="AU786" s="255" t="s">
        <v>87</v>
      </c>
      <c r="AV786" s="14" t="s">
        <v>87</v>
      </c>
      <c r="AW786" s="14" t="s">
        <v>33</v>
      </c>
      <c r="AX786" s="14" t="s">
        <v>78</v>
      </c>
      <c r="AY786" s="255" t="s">
        <v>162</v>
      </c>
    </row>
    <row r="787" s="14" customFormat="1">
      <c r="A787" s="14"/>
      <c r="B787" s="245"/>
      <c r="C787" s="246"/>
      <c r="D787" s="236" t="s">
        <v>170</v>
      </c>
      <c r="E787" s="247" t="s">
        <v>1</v>
      </c>
      <c r="F787" s="248" t="s">
        <v>772</v>
      </c>
      <c r="G787" s="246"/>
      <c r="H787" s="249">
        <v>12.096</v>
      </c>
      <c r="I787" s="250"/>
      <c r="J787" s="246"/>
      <c r="K787" s="246"/>
      <c r="L787" s="251"/>
      <c r="M787" s="252"/>
      <c r="N787" s="253"/>
      <c r="O787" s="253"/>
      <c r="P787" s="253"/>
      <c r="Q787" s="253"/>
      <c r="R787" s="253"/>
      <c r="S787" s="253"/>
      <c r="T787" s="25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5" t="s">
        <v>170</v>
      </c>
      <c r="AU787" s="255" t="s">
        <v>87</v>
      </c>
      <c r="AV787" s="14" t="s">
        <v>87</v>
      </c>
      <c r="AW787" s="14" t="s">
        <v>33</v>
      </c>
      <c r="AX787" s="14" t="s">
        <v>78</v>
      </c>
      <c r="AY787" s="255" t="s">
        <v>162</v>
      </c>
    </row>
    <row r="788" s="13" customFormat="1">
      <c r="A788" s="13"/>
      <c r="B788" s="234"/>
      <c r="C788" s="235"/>
      <c r="D788" s="236" t="s">
        <v>170</v>
      </c>
      <c r="E788" s="237" t="s">
        <v>1</v>
      </c>
      <c r="F788" s="238" t="s">
        <v>741</v>
      </c>
      <c r="G788" s="235"/>
      <c r="H788" s="237" t="s">
        <v>1</v>
      </c>
      <c r="I788" s="239"/>
      <c r="J788" s="235"/>
      <c r="K788" s="235"/>
      <c r="L788" s="240"/>
      <c r="M788" s="241"/>
      <c r="N788" s="242"/>
      <c r="O788" s="242"/>
      <c r="P788" s="242"/>
      <c r="Q788" s="242"/>
      <c r="R788" s="242"/>
      <c r="S788" s="242"/>
      <c r="T788" s="24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4" t="s">
        <v>170</v>
      </c>
      <c r="AU788" s="244" t="s">
        <v>87</v>
      </c>
      <c r="AV788" s="13" t="s">
        <v>34</v>
      </c>
      <c r="AW788" s="13" t="s">
        <v>33</v>
      </c>
      <c r="AX788" s="13" t="s">
        <v>78</v>
      </c>
      <c r="AY788" s="244" t="s">
        <v>162</v>
      </c>
    </row>
    <row r="789" s="14" customFormat="1">
      <c r="A789" s="14"/>
      <c r="B789" s="245"/>
      <c r="C789" s="246"/>
      <c r="D789" s="236" t="s">
        <v>170</v>
      </c>
      <c r="E789" s="247" t="s">
        <v>1</v>
      </c>
      <c r="F789" s="248" t="s">
        <v>742</v>
      </c>
      <c r="G789" s="246"/>
      <c r="H789" s="249">
        <v>-3.5630000000000002</v>
      </c>
      <c r="I789" s="250"/>
      <c r="J789" s="246"/>
      <c r="K789" s="246"/>
      <c r="L789" s="251"/>
      <c r="M789" s="252"/>
      <c r="N789" s="253"/>
      <c r="O789" s="253"/>
      <c r="P789" s="253"/>
      <c r="Q789" s="253"/>
      <c r="R789" s="253"/>
      <c r="S789" s="253"/>
      <c r="T789" s="25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5" t="s">
        <v>170</v>
      </c>
      <c r="AU789" s="255" t="s">
        <v>87</v>
      </c>
      <c r="AV789" s="14" t="s">
        <v>87</v>
      </c>
      <c r="AW789" s="14" t="s">
        <v>33</v>
      </c>
      <c r="AX789" s="14" t="s">
        <v>78</v>
      </c>
      <c r="AY789" s="255" t="s">
        <v>162</v>
      </c>
    </row>
    <row r="790" s="13" customFormat="1">
      <c r="A790" s="13"/>
      <c r="B790" s="234"/>
      <c r="C790" s="235"/>
      <c r="D790" s="236" t="s">
        <v>170</v>
      </c>
      <c r="E790" s="237" t="s">
        <v>1</v>
      </c>
      <c r="F790" s="238" t="s">
        <v>570</v>
      </c>
      <c r="G790" s="235"/>
      <c r="H790" s="237" t="s">
        <v>1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170</v>
      </c>
      <c r="AU790" s="244" t="s">
        <v>87</v>
      </c>
      <c r="AV790" s="13" t="s">
        <v>34</v>
      </c>
      <c r="AW790" s="13" t="s">
        <v>33</v>
      </c>
      <c r="AX790" s="13" t="s">
        <v>78</v>
      </c>
      <c r="AY790" s="244" t="s">
        <v>162</v>
      </c>
    </row>
    <row r="791" s="14" customFormat="1">
      <c r="A791" s="14"/>
      <c r="B791" s="245"/>
      <c r="C791" s="246"/>
      <c r="D791" s="236" t="s">
        <v>170</v>
      </c>
      <c r="E791" s="247" t="s">
        <v>1</v>
      </c>
      <c r="F791" s="248" t="s">
        <v>571</v>
      </c>
      <c r="G791" s="246"/>
      <c r="H791" s="249">
        <v>45.823999999999998</v>
      </c>
      <c r="I791" s="250"/>
      <c r="J791" s="246"/>
      <c r="K791" s="246"/>
      <c r="L791" s="251"/>
      <c r="M791" s="252"/>
      <c r="N791" s="253"/>
      <c r="O791" s="253"/>
      <c r="P791" s="253"/>
      <c r="Q791" s="253"/>
      <c r="R791" s="253"/>
      <c r="S791" s="253"/>
      <c r="T791" s="25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5" t="s">
        <v>170</v>
      </c>
      <c r="AU791" s="255" t="s">
        <v>87</v>
      </c>
      <c r="AV791" s="14" t="s">
        <v>87</v>
      </c>
      <c r="AW791" s="14" t="s">
        <v>33</v>
      </c>
      <c r="AX791" s="14" t="s">
        <v>78</v>
      </c>
      <c r="AY791" s="255" t="s">
        <v>162</v>
      </c>
    </row>
    <row r="792" s="13" customFormat="1">
      <c r="A792" s="13"/>
      <c r="B792" s="234"/>
      <c r="C792" s="235"/>
      <c r="D792" s="236" t="s">
        <v>170</v>
      </c>
      <c r="E792" s="237" t="s">
        <v>1</v>
      </c>
      <c r="F792" s="238" t="s">
        <v>572</v>
      </c>
      <c r="G792" s="235"/>
      <c r="H792" s="237" t="s">
        <v>1</v>
      </c>
      <c r="I792" s="239"/>
      <c r="J792" s="235"/>
      <c r="K792" s="235"/>
      <c r="L792" s="240"/>
      <c r="M792" s="241"/>
      <c r="N792" s="242"/>
      <c r="O792" s="242"/>
      <c r="P792" s="242"/>
      <c r="Q792" s="242"/>
      <c r="R792" s="242"/>
      <c r="S792" s="242"/>
      <c r="T792" s="24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4" t="s">
        <v>170</v>
      </c>
      <c r="AU792" s="244" t="s">
        <v>87</v>
      </c>
      <c r="AV792" s="13" t="s">
        <v>34</v>
      </c>
      <c r="AW792" s="13" t="s">
        <v>33</v>
      </c>
      <c r="AX792" s="13" t="s">
        <v>78</v>
      </c>
      <c r="AY792" s="244" t="s">
        <v>162</v>
      </c>
    </row>
    <row r="793" s="14" customFormat="1">
      <c r="A793" s="14"/>
      <c r="B793" s="245"/>
      <c r="C793" s="246"/>
      <c r="D793" s="236" t="s">
        <v>170</v>
      </c>
      <c r="E793" s="247" t="s">
        <v>1</v>
      </c>
      <c r="F793" s="248" t="s">
        <v>573</v>
      </c>
      <c r="G793" s="246"/>
      <c r="H793" s="249">
        <v>47.337000000000003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5" t="s">
        <v>170</v>
      </c>
      <c r="AU793" s="255" t="s">
        <v>87</v>
      </c>
      <c r="AV793" s="14" t="s">
        <v>87</v>
      </c>
      <c r="AW793" s="14" t="s">
        <v>33</v>
      </c>
      <c r="AX793" s="14" t="s">
        <v>78</v>
      </c>
      <c r="AY793" s="255" t="s">
        <v>162</v>
      </c>
    </row>
    <row r="794" s="13" customFormat="1">
      <c r="A794" s="13"/>
      <c r="B794" s="234"/>
      <c r="C794" s="235"/>
      <c r="D794" s="236" t="s">
        <v>170</v>
      </c>
      <c r="E794" s="237" t="s">
        <v>1</v>
      </c>
      <c r="F794" s="238" t="s">
        <v>574</v>
      </c>
      <c r="G794" s="235"/>
      <c r="H794" s="237" t="s">
        <v>1</v>
      </c>
      <c r="I794" s="239"/>
      <c r="J794" s="235"/>
      <c r="K794" s="235"/>
      <c r="L794" s="240"/>
      <c r="M794" s="241"/>
      <c r="N794" s="242"/>
      <c r="O794" s="242"/>
      <c r="P794" s="242"/>
      <c r="Q794" s="242"/>
      <c r="R794" s="242"/>
      <c r="S794" s="242"/>
      <c r="T794" s="24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4" t="s">
        <v>170</v>
      </c>
      <c r="AU794" s="244" t="s">
        <v>87</v>
      </c>
      <c r="AV794" s="13" t="s">
        <v>34</v>
      </c>
      <c r="AW794" s="13" t="s">
        <v>33</v>
      </c>
      <c r="AX794" s="13" t="s">
        <v>78</v>
      </c>
      <c r="AY794" s="244" t="s">
        <v>162</v>
      </c>
    </row>
    <row r="795" s="14" customFormat="1">
      <c r="A795" s="14"/>
      <c r="B795" s="245"/>
      <c r="C795" s="246"/>
      <c r="D795" s="236" t="s">
        <v>170</v>
      </c>
      <c r="E795" s="247" t="s">
        <v>1</v>
      </c>
      <c r="F795" s="248" t="s">
        <v>575</v>
      </c>
      <c r="G795" s="246"/>
      <c r="H795" s="249">
        <v>42.715000000000003</v>
      </c>
      <c r="I795" s="250"/>
      <c r="J795" s="246"/>
      <c r="K795" s="246"/>
      <c r="L795" s="251"/>
      <c r="M795" s="252"/>
      <c r="N795" s="253"/>
      <c r="O795" s="253"/>
      <c r="P795" s="253"/>
      <c r="Q795" s="253"/>
      <c r="R795" s="253"/>
      <c r="S795" s="253"/>
      <c r="T795" s="25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5" t="s">
        <v>170</v>
      </c>
      <c r="AU795" s="255" t="s">
        <v>87</v>
      </c>
      <c r="AV795" s="14" t="s">
        <v>87</v>
      </c>
      <c r="AW795" s="14" t="s">
        <v>33</v>
      </c>
      <c r="AX795" s="14" t="s">
        <v>78</v>
      </c>
      <c r="AY795" s="255" t="s">
        <v>162</v>
      </c>
    </row>
    <row r="796" s="14" customFormat="1">
      <c r="A796" s="14"/>
      <c r="B796" s="245"/>
      <c r="C796" s="246"/>
      <c r="D796" s="236" t="s">
        <v>170</v>
      </c>
      <c r="E796" s="247" t="s">
        <v>1</v>
      </c>
      <c r="F796" s="248" t="s">
        <v>576</v>
      </c>
      <c r="G796" s="246"/>
      <c r="H796" s="249">
        <v>2.9279999999999999</v>
      </c>
      <c r="I796" s="250"/>
      <c r="J796" s="246"/>
      <c r="K796" s="246"/>
      <c r="L796" s="251"/>
      <c r="M796" s="252"/>
      <c r="N796" s="253"/>
      <c r="O796" s="253"/>
      <c r="P796" s="253"/>
      <c r="Q796" s="253"/>
      <c r="R796" s="253"/>
      <c r="S796" s="253"/>
      <c r="T796" s="25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5" t="s">
        <v>170</v>
      </c>
      <c r="AU796" s="255" t="s">
        <v>87</v>
      </c>
      <c r="AV796" s="14" t="s">
        <v>87</v>
      </c>
      <c r="AW796" s="14" t="s">
        <v>33</v>
      </c>
      <c r="AX796" s="14" t="s">
        <v>78</v>
      </c>
      <c r="AY796" s="255" t="s">
        <v>162</v>
      </c>
    </row>
    <row r="797" s="15" customFormat="1">
      <c r="A797" s="15"/>
      <c r="B797" s="256"/>
      <c r="C797" s="257"/>
      <c r="D797" s="236" t="s">
        <v>170</v>
      </c>
      <c r="E797" s="258" t="s">
        <v>1</v>
      </c>
      <c r="F797" s="259" t="s">
        <v>180</v>
      </c>
      <c r="G797" s="257"/>
      <c r="H797" s="260">
        <v>471.73500000000001</v>
      </c>
      <c r="I797" s="261"/>
      <c r="J797" s="257"/>
      <c r="K797" s="257"/>
      <c r="L797" s="262"/>
      <c r="M797" s="263"/>
      <c r="N797" s="264"/>
      <c r="O797" s="264"/>
      <c r="P797" s="264"/>
      <c r="Q797" s="264"/>
      <c r="R797" s="264"/>
      <c r="S797" s="264"/>
      <c r="T797" s="265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66" t="s">
        <v>170</v>
      </c>
      <c r="AU797" s="266" t="s">
        <v>87</v>
      </c>
      <c r="AV797" s="15" t="s">
        <v>168</v>
      </c>
      <c r="AW797" s="15" t="s">
        <v>33</v>
      </c>
      <c r="AX797" s="15" t="s">
        <v>34</v>
      </c>
      <c r="AY797" s="266" t="s">
        <v>162</v>
      </c>
    </row>
    <row r="798" s="2" customFormat="1" ht="21.75" customHeight="1">
      <c r="A798" s="39"/>
      <c r="B798" s="40"/>
      <c r="C798" s="220" t="s">
        <v>942</v>
      </c>
      <c r="D798" s="220" t="s">
        <v>164</v>
      </c>
      <c r="E798" s="221" t="s">
        <v>943</v>
      </c>
      <c r="F798" s="222" t="s">
        <v>944</v>
      </c>
      <c r="G798" s="223" t="s">
        <v>392</v>
      </c>
      <c r="H798" s="224">
        <v>46.990000000000002</v>
      </c>
      <c r="I798" s="225"/>
      <c r="J798" s="226">
        <f>ROUND(I798*H798,1)</f>
        <v>0</v>
      </c>
      <c r="K798" s="227"/>
      <c r="L798" s="45"/>
      <c r="M798" s="228" t="s">
        <v>1</v>
      </c>
      <c r="N798" s="229" t="s">
        <v>43</v>
      </c>
      <c r="O798" s="92"/>
      <c r="P798" s="230">
        <f>O798*H798</f>
        <v>0</v>
      </c>
      <c r="Q798" s="230">
        <v>0</v>
      </c>
      <c r="R798" s="230">
        <f>Q798*H798</f>
        <v>0</v>
      </c>
      <c r="S798" s="230">
        <v>0.0017700000000000001</v>
      </c>
      <c r="T798" s="231">
        <f>S798*H798</f>
        <v>0.083172300000000005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32" t="s">
        <v>249</v>
      </c>
      <c r="AT798" s="232" t="s">
        <v>164</v>
      </c>
      <c r="AU798" s="232" t="s">
        <v>87</v>
      </c>
      <c r="AY798" s="18" t="s">
        <v>162</v>
      </c>
      <c r="BE798" s="233">
        <f>IF(N798="základní",J798,0)</f>
        <v>0</v>
      </c>
      <c r="BF798" s="233">
        <f>IF(N798="snížená",J798,0)</f>
        <v>0</v>
      </c>
      <c r="BG798" s="233">
        <f>IF(N798="zákl. přenesená",J798,0)</f>
        <v>0</v>
      </c>
      <c r="BH798" s="233">
        <f>IF(N798="sníž. přenesená",J798,0)</f>
        <v>0</v>
      </c>
      <c r="BI798" s="233">
        <f>IF(N798="nulová",J798,0)</f>
        <v>0</v>
      </c>
      <c r="BJ798" s="18" t="s">
        <v>34</v>
      </c>
      <c r="BK798" s="233">
        <f>ROUND(I798*H798,1)</f>
        <v>0</v>
      </c>
      <c r="BL798" s="18" t="s">
        <v>249</v>
      </c>
      <c r="BM798" s="232" t="s">
        <v>945</v>
      </c>
    </row>
    <row r="799" s="13" customFormat="1">
      <c r="A799" s="13"/>
      <c r="B799" s="234"/>
      <c r="C799" s="235"/>
      <c r="D799" s="236" t="s">
        <v>170</v>
      </c>
      <c r="E799" s="237" t="s">
        <v>1</v>
      </c>
      <c r="F799" s="238" t="s">
        <v>770</v>
      </c>
      <c r="G799" s="235"/>
      <c r="H799" s="237" t="s">
        <v>1</v>
      </c>
      <c r="I799" s="239"/>
      <c r="J799" s="235"/>
      <c r="K799" s="235"/>
      <c r="L799" s="240"/>
      <c r="M799" s="241"/>
      <c r="N799" s="242"/>
      <c r="O799" s="242"/>
      <c r="P799" s="242"/>
      <c r="Q799" s="242"/>
      <c r="R799" s="242"/>
      <c r="S799" s="242"/>
      <c r="T799" s="24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4" t="s">
        <v>170</v>
      </c>
      <c r="AU799" s="244" t="s">
        <v>87</v>
      </c>
      <c r="AV799" s="13" t="s">
        <v>34</v>
      </c>
      <c r="AW799" s="13" t="s">
        <v>33</v>
      </c>
      <c r="AX799" s="13" t="s">
        <v>78</v>
      </c>
      <c r="AY799" s="244" t="s">
        <v>162</v>
      </c>
    </row>
    <row r="800" s="14" customFormat="1">
      <c r="A800" s="14"/>
      <c r="B800" s="245"/>
      <c r="C800" s="246"/>
      <c r="D800" s="236" t="s">
        <v>170</v>
      </c>
      <c r="E800" s="247" t="s">
        <v>1</v>
      </c>
      <c r="F800" s="248" t="s">
        <v>946</v>
      </c>
      <c r="G800" s="246"/>
      <c r="H800" s="249">
        <v>24.010000000000002</v>
      </c>
      <c r="I800" s="250"/>
      <c r="J800" s="246"/>
      <c r="K800" s="246"/>
      <c r="L800" s="251"/>
      <c r="M800" s="252"/>
      <c r="N800" s="253"/>
      <c r="O800" s="253"/>
      <c r="P800" s="253"/>
      <c r="Q800" s="253"/>
      <c r="R800" s="253"/>
      <c r="S800" s="253"/>
      <c r="T800" s="25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5" t="s">
        <v>170</v>
      </c>
      <c r="AU800" s="255" t="s">
        <v>87</v>
      </c>
      <c r="AV800" s="14" t="s">
        <v>87</v>
      </c>
      <c r="AW800" s="14" t="s">
        <v>33</v>
      </c>
      <c r="AX800" s="14" t="s">
        <v>78</v>
      </c>
      <c r="AY800" s="255" t="s">
        <v>162</v>
      </c>
    </row>
    <row r="801" s="13" customFormat="1">
      <c r="A801" s="13"/>
      <c r="B801" s="234"/>
      <c r="C801" s="235"/>
      <c r="D801" s="236" t="s">
        <v>170</v>
      </c>
      <c r="E801" s="237" t="s">
        <v>1</v>
      </c>
      <c r="F801" s="238" t="s">
        <v>296</v>
      </c>
      <c r="G801" s="235"/>
      <c r="H801" s="237" t="s">
        <v>1</v>
      </c>
      <c r="I801" s="239"/>
      <c r="J801" s="235"/>
      <c r="K801" s="235"/>
      <c r="L801" s="240"/>
      <c r="M801" s="241"/>
      <c r="N801" s="242"/>
      <c r="O801" s="242"/>
      <c r="P801" s="242"/>
      <c r="Q801" s="242"/>
      <c r="R801" s="242"/>
      <c r="S801" s="242"/>
      <c r="T801" s="24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4" t="s">
        <v>170</v>
      </c>
      <c r="AU801" s="244" t="s">
        <v>87</v>
      </c>
      <c r="AV801" s="13" t="s">
        <v>34</v>
      </c>
      <c r="AW801" s="13" t="s">
        <v>33</v>
      </c>
      <c r="AX801" s="13" t="s">
        <v>78</v>
      </c>
      <c r="AY801" s="244" t="s">
        <v>162</v>
      </c>
    </row>
    <row r="802" s="14" customFormat="1">
      <c r="A802" s="14"/>
      <c r="B802" s="245"/>
      <c r="C802" s="246"/>
      <c r="D802" s="236" t="s">
        <v>170</v>
      </c>
      <c r="E802" s="247" t="s">
        <v>1</v>
      </c>
      <c r="F802" s="248" t="s">
        <v>947</v>
      </c>
      <c r="G802" s="246"/>
      <c r="H802" s="249">
        <v>7.4649999999999999</v>
      </c>
      <c r="I802" s="250"/>
      <c r="J802" s="246"/>
      <c r="K802" s="246"/>
      <c r="L802" s="251"/>
      <c r="M802" s="252"/>
      <c r="N802" s="253"/>
      <c r="O802" s="253"/>
      <c r="P802" s="253"/>
      <c r="Q802" s="253"/>
      <c r="R802" s="253"/>
      <c r="S802" s="253"/>
      <c r="T802" s="25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5" t="s">
        <v>170</v>
      </c>
      <c r="AU802" s="255" t="s">
        <v>87</v>
      </c>
      <c r="AV802" s="14" t="s">
        <v>87</v>
      </c>
      <c r="AW802" s="14" t="s">
        <v>33</v>
      </c>
      <c r="AX802" s="14" t="s">
        <v>78</v>
      </c>
      <c r="AY802" s="255" t="s">
        <v>162</v>
      </c>
    </row>
    <row r="803" s="13" customFormat="1">
      <c r="A803" s="13"/>
      <c r="B803" s="234"/>
      <c r="C803" s="235"/>
      <c r="D803" s="236" t="s">
        <v>170</v>
      </c>
      <c r="E803" s="237" t="s">
        <v>1</v>
      </c>
      <c r="F803" s="238" t="s">
        <v>298</v>
      </c>
      <c r="G803" s="235"/>
      <c r="H803" s="237" t="s">
        <v>1</v>
      </c>
      <c r="I803" s="239"/>
      <c r="J803" s="235"/>
      <c r="K803" s="235"/>
      <c r="L803" s="240"/>
      <c r="M803" s="241"/>
      <c r="N803" s="242"/>
      <c r="O803" s="242"/>
      <c r="P803" s="242"/>
      <c r="Q803" s="242"/>
      <c r="R803" s="242"/>
      <c r="S803" s="242"/>
      <c r="T803" s="24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4" t="s">
        <v>170</v>
      </c>
      <c r="AU803" s="244" t="s">
        <v>87</v>
      </c>
      <c r="AV803" s="13" t="s">
        <v>34</v>
      </c>
      <c r="AW803" s="13" t="s">
        <v>33</v>
      </c>
      <c r="AX803" s="13" t="s">
        <v>78</v>
      </c>
      <c r="AY803" s="244" t="s">
        <v>162</v>
      </c>
    </row>
    <row r="804" s="14" customFormat="1">
      <c r="A804" s="14"/>
      <c r="B804" s="245"/>
      <c r="C804" s="246"/>
      <c r="D804" s="236" t="s">
        <v>170</v>
      </c>
      <c r="E804" s="247" t="s">
        <v>1</v>
      </c>
      <c r="F804" s="248" t="s">
        <v>947</v>
      </c>
      <c r="G804" s="246"/>
      <c r="H804" s="249">
        <v>7.4649999999999999</v>
      </c>
      <c r="I804" s="250"/>
      <c r="J804" s="246"/>
      <c r="K804" s="246"/>
      <c r="L804" s="251"/>
      <c r="M804" s="252"/>
      <c r="N804" s="253"/>
      <c r="O804" s="253"/>
      <c r="P804" s="253"/>
      <c r="Q804" s="253"/>
      <c r="R804" s="253"/>
      <c r="S804" s="253"/>
      <c r="T804" s="25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5" t="s">
        <v>170</v>
      </c>
      <c r="AU804" s="255" t="s">
        <v>87</v>
      </c>
      <c r="AV804" s="14" t="s">
        <v>87</v>
      </c>
      <c r="AW804" s="14" t="s">
        <v>33</v>
      </c>
      <c r="AX804" s="14" t="s">
        <v>78</v>
      </c>
      <c r="AY804" s="255" t="s">
        <v>162</v>
      </c>
    </row>
    <row r="805" s="13" customFormat="1">
      <c r="A805" s="13"/>
      <c r="B805" s="234"/>
      <c r="C805" s="235"/>
      <c r="D805" s="236" t="s">
        <v>170</v>
      </c>
      <c r="E805" s="237" t="s">
        <v>1</v>
      </c>
      <c r="F805" s="238" t="s">
        <v>694</v>
      </c>
      <c r="G805" s="235"/>
      <c r="H805" s="237" t="s">
        <v>1</v>
      </c>
      <c r="I805" s="239"/>
      <c r="J805" s="235"/>
      <c r="K805" s="235"/>
      <c r="L805" s="240"/>
      <c r="M805" s="241"/>
      <c r="N805" s="242"/>
      <c r="O805" s="242"/>
      <c r="P805" s="242"/>
      <c r="Q805" s="242"/>
      <c r="R805" s="242"/>
      <c r="S805" s="242"/>
      <c r="T805" s="24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4" t="s">
        <v>170</v>
      </c>
      <c r="AU805" s="244" t="s">
        <v>87</v>
      </c>
      <c r="AV805" s="13" t="s">
        <v>34</v>
      </c>
      <c r="AW805" s="13" t="s">
        <v>33</v>
      </c>
      <c r="AX805" s="13" t="s">
        <v>78</v>
      </c>
      <c r="AY805" s="244" t="s">
        <v>162</v>
      </c>
    </row>
    <row r="806" s="14" customFormat="1">
      <c r="A806" s="14"/>
      <c r="B806" s="245"/>
      <c r="C806" s="246"/>
      <c r="D806" s="236" t="s">
        <v>170</v>
      </c>
      <c r="E806" s="247" t="s">
        <v>1</v>
      </c>
      <c r="F806" s="248" t="s">
        <v>948</v>
      </c>
      <c r="G806" s="246"/>
      <c r="H806" s="249">
        <v>8.0500000000000007</v>
      </c>
      <c r="I806" s="250"/>
      <c r="J806" s="246"/>
      <c r="K806" s="246"/>
      <c r="L806" s="251"/>
      <c r="M806" s="252"/>
      <c r="N806" s="253"/>
      <c r="O806" s="253"/>
      <c r="P806" s="253"/>
      <c r="Q806" s="253"/>
      <c r="R806" s="253"/>
      <c r="S806" s="253"/>
      <c r="T806" s="25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5" t="s">
        <v>170</v>
      </c>
      <c r="AU806" s="255" t="s">
        <v>87</v>
      </c>
      <c r="AV806" s="14" t="s">
        <v>87</v>
      </c>
      <c r="AW806" s="14" t="s">
        <v>33</v>
      </c>
      <c r="AX806" s="14" t="s">
        <v>78</v>
      </c>
      <c r="AY806" s="255" t="s">
        <v>162</v>
      </c>
    </row>
    <row r="807" s="15" customFormat="1">
      <c r="A807" s="15"/>
      <c r="B807" s="256"/>
      <c r="C807" s="257"/>
      <c r="D807" s="236" t="s">
        <v>170</v>
      </c>
      <c r="E807" s="258" t="s">
        <v>1</v>
      </c>
      <c r="F807" s="259" t="s">
        <v>180</v>
      </c>
      <c r="G807" s="257"/>
      <c r="H807" s="260">
        <v>46.990000000000002</v>
      </c>
      <c r="I807" s="261"/>
      <c r="J807" s="257"/>
      <c r="K807" s="257"/>
      <c r="L807" s="262"/>
      <c r="M807" s="263"/>
      <c r="N807" s="264"/>
      <c r="O807" s="264"/>
      <c r="P807" s="264"/>
      <c r="Q807" s="264"/>
      <c r="R807" s="264"/>
      <c r="S807" s="264"/>
      <c r="T807" s="26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66" t="s">
        <v>170</v>
      </c>
      <c r="AU807" s="266" t="s">
        <v>87</v>
      </c>
      <c r="AV807" s="15" t="s">
        <v>168</v>
      </c>
      <c r="AW807" s="15" t="s">
        <v>33</v>
      </c>
      <c r="AX807" s="15" t="s">
        <v>34</v>
      </c>
      <c r="AY807" s="266" t="s">
        <v>162</v>
      </c>
    </row>
    <row r="808" s="2" customFormat="1" ht="24.15" customHeight="1">
      <c r="A808" s="39"/>
      <c r="B808" s="40"/>
      <c r="C808" s="220" t="s">
        <v>949</v>
      </c>
      <c r="D808" s="220" t="s">
        <v>164</v>
      </c>
      <c r="E808" s="221" t="s">
        <v>950</v>
      </c>
      <c r="F808" s="222" t="s">
        <v>951</v>
      </c>
      <c r="G808" s="223" t="s">
        <v>392</v>
      </c>
      <c r="H808" s="224">
        <v>63.545000000000002</v>
      </c>
      <c r="I808" s="225"/>
      <c r="J808" s="226">
        <f>ROUND(I808*H808,1)</f>
        <v>0</v>
      </c>
      <c r="K808" s="227"/>
      <c r="L808" s="45"/>
      <c r="M808" s="228" t="s">
        <v>1</v>
      </c>
      <c r="N808" s="229" t="s">
        <v>43</v>
      </c>
      <c r="O808" s="92"/>
      <c r="P808" s="230">
        <f>O808*H808</f>
        <v>0</v>
      </c>
      <c r="Q808" s="230">
        <v>0</v>
      </c>
      <c r="R808" s="230">
        <f>Q808*H808</f>
        <v>0</v>
      </c>
      <c r="S808" s="230">
        <v>0.00191</v>
      </c>
      <c r="T808" s="231">
        <f>S808*H808</f>
        <v>0.12137095000000001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2" t="s">
        <v>249</v>
      </c>
      <c r="AT808" s="232" t="s">
        <v>164</v>
      </c>
      <c r="AU808" s="232" t="s">
        <v>87</v>
      </c>
      <c r="AY808" s="18" t="s">
        <v>162</v>
      </c>
      <c r="BE808" s="233">
        <f>IF(N808="základní",J808,0)</f>
        <v>0</v>
      </c>
      <c r="BF808" s="233">
        <f>IF(N808="snížená",J808,0)</f>
        <v>0</v>
      </c>
      <c r="BG808" s="233">
        <f>IF(N808="zákl. přenesená",J808,0)</f>
        <v>0</v>
      </c>
      <c r="BH808" s="233">
        <f>IF(N808="sníž. přenesená",J808,0)</f>
        <v>0</v>
      </c>
      <c r="BI808" s="233">
        <f>IF(N808="nulová",J808,0)</f>
        <v>0</v>
      </c>
      <c r="BJ808" s="18" t="s">
        <v>34</v>
      </c>
      <c r="BK808" s="233">
        <f>ROUND(I808*H808,1)</f>
        <v>0</v>
      </c>
      <c r="BL808" s="18" t="s">
        <v>249</v>
      </c>
      <c r="BM808" s="232" t="s">
        <v>952</v>
      </c>
    </row>
    <row r="809" s="13" customFormat="1">
      <c r="A809" s="13"/>
      <c r="B809" s="234"/>
      <c r="C809" s="235"/>
      <c r="D809" s="236" t="s">
        <v>170</v>
      </c>
      <c r="E809" s="237" t="s">
        <v>1</v>
      </c>
      <c r="F809" s="238" t="s">
        <v>953</v>
      </c>
      <c r="G809" s="235"/>
      <c r="H809" s="237" t="s">
        <v>1</v>
      </c>
      <c r="I809" s="239"/>
      <c r="J809" s="235"/>
      <c r="K809" s="235"/>
      <c r="L809" s="240"/>
      <c r="M809" s="241"/>
      <c r="N809" s="242"/>
      <c r="O809" s="242"/>
      <c r="P809" s="242"/>
      <c r="Q809" s="242"/>
      <c r="R809" s="242"/>
      <c r="S809" s="242"/>
      <c r="T809" s="24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4" t="s">
        <v>170</v>
      </c>
      <c r="AU809" s="244" t="s">
        <v>87</v>
      </c>
      <c r="AV809" s="13" t="s">
        <v>34</v>
      </c>
      <c r="AW809" s="13" t="s">
        <v>33</v>
      </c>
      <c r="AX809" s="13" t="s">
        <v>78</v>
      </c>
      <c r="AY809" s="244" t="s">
        <v>162</v>
      </c>
    </row>
    <row r="810" s="13" customFormat="1">
      <c r="A810" s="13"/>
      <c r="B810" s="234"/>
      <c r="C810" s="235"/>
      <c r="D810" s="236" t="s">
        <v>170</v>
      </c>
      <c r="E810" s="237" t="s">
        <v>1</v>
      </c>
      <c r="F810" s="238" t="s">
        <v>770</v>
      </c>
      <c r="G810" s="235"/>
      <c r="H810" s="237" t="s">
        <v>1</v>
      </c>
      <c r="I810" s="239"/>
      <c r="J810" s="235"/>
      <c r="K810" s="235"/>
      <c r="L810" s="240"/>
      <c r="M810" s="241"/>
      <c r="N810" s="242"/>
      <c r="O810" s="242"/>
      <c r="P810" s="242"/>
      <c r="Q810" s="242"/>
      <c r="R810" s="242"/>
      <c r="S810" s="242"/>
      <c r="T810" s="24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4" t="s">
        <v>170</v>
      </c>
      <c r="AU810" s="244" t="s">
        <v>87</v>
      </c>
      <c r="AV810" s="13" t="s">
        <v>34</v>
      </c>
      <c r="AW810" s="13" t="s">
        <v>33</v>
      </c>
      <c r="AX810" s="13" t="s">
        <v>78</v>
      </c>
      <c r="AY810" s="244" t="s">
        <v>162</v>
      </c>
    </row>
    <row r="811" s="14" customFormat="1">
      <c r="A811" s="14"/>
      <c r="B811" s="245"/>
      <c r="C811" s="246"/>
      <c r="D811" s="236" t="s">
        <v>170</v>
      </c>
      <c r="E811" s="247" t="s">
        <v>1</v>
      </c>
      <c r="F811" s="248" t="s">
        <v>954</v>
      </c>
      <c r="G811" s="246"/>
      <c r="H811" s="249">
        <v>56.340000000000003</v>
      </c>
      <c r="I811" s="250"/>
      <c r="J811" s="246"/>
      <c r="K811" s="246"/>
      <c r="L811" s="251"/>
      <c r="M811" s="252"/>
      <c r="N811" s="253"/>
      <c r="O811" s="253"/>
      <c r="P811" s="253"/>
      <c r="Q811" s="253"/>
      <c r="R811" s="253"/>
      <c r="S811" s="253"/>
      <c r="T811" s="25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5" t="s">
        <v>170</v>
      </c>
      <c r="AU811" s="255" t="s">
        <v>87</v>
      </c>
      <c r="AV811" s="14" t="s">
        <v>87</v>
      </c>
      <c r="AW811" s="14" t="s">
        <v>33</v>
      </c>
      <c r="AX811" s="14" t="s">
        <v>78</v>
      </c>
      <c r="AY811" s="255" t="s">
        <v>162</v>
      </c>
    </row>
    <row r="812" s="13" customFormat="1">
      <c r="A812" s="13"/>
      <c r="B812" s="234"/>
      <c r="C812" s="235"/>
      <c r="D812" s="236" t="s">
        <v>170</v>
      </c>
      <c r="E812" s="237" t="s">
        <v>1</v>
      </c>
      <c r="F812" s="238" t="s">
        <v>298</v>
      </c>
      <c r="G812" s="235"/>
      <c r="H812" s="237" t="s">
        <v>1</v>
      </c>
      <c r="I812" s="239"/>
      <c r="J812" s="235"/>
      <c r="K812" s="235"/>
      <c r="L812" s="240"/>
      <c r="M812" s="241"/>
      <c r="N812" s="242"/>
      <c r="O812" s="242"/>
      <c r="P812" s="242"/>
      <c r="Q812" s="242"/>
      <c r="R812" s="242"/>
      <c r="S812" s="242"/>
      <c r="T812" s="24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4" t="s">
        <v>170</v>
      </c>
      <c r="AU812" s="244" t="s">
        <v>87</v>
      </c>
      <c r="AV812" s="13" t="s">
        <v>34</v>
      </c>
      <c r="AW812" s="13" t="s">
        <v>33</v>
      </c>
      <c r="AX812" s="13" t="s">
        <v>78</v>
      </c>
      <c r="AY812" s="244" t="s">
        <v>162</v>
      </c>
    </row>
    <row r="813" s="14" customFormat="1">
      <c r="A813" s="14"/>
      <c r="B813" s="245"/>
      <c r="C813" s="246"/>
      <c r="D813" s="236" t="s">
        <v>170</v>
      </c>
      <c r="E813" s="247" t="s">
        <v>1</v>
      </c>
      <c r="F813" s="248" t="s">
        <v>448</v>
      </c>
      <c r="G813" s="246"/>
      <c r="H813" s="249">
        <v>7.2050000000000001</v>
      </c>
      <c r="I813" s="250"/>
      <c r="J813" s="246"/>
      <c r="K813" s="246"/>
      <c r="L813" s="251"/>
      <c r="M813" s="252"/>
      <c r="N813" s="253"/>
      <c r="O813" s="253"/>
      <c r="P813" s="253"/>
      <c r="Q813" s="253"/>
      <c r="R813" s="253"/>
      <c r="S813" s="253"/>
      <c r="T813" s="25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5" t="s">
        <v>170</v>
      </c>
      <c r="AU813" s="255" t="s">
        <v>87</v>
      </c>
      <c r="AV813" s="14" t="s">
        <v>87</v>
      </c>
      <c r="AW813" s="14" t="s">
        <v>33</v>
      </c>
      <c r="AX813" s="14" t="s">
        <v>78</v>
      </c>
      <c r="AY813" s="255" t="s">
        <v>162</v>
      </c>
    </row>
    <row r="814" s="15" customFormat="1">
      <c r="A814" s="15"/>
      <c r="B814" s="256"/>
      <c r="C814" s="257"/>
      <c r="D814" s="236" t="s">
        <v>170</v>
      </c>
      <c r="E814" s="258" t="s">
        <v>1</v>
      </c>
      <c r="F814" s="259" t="s">
        <v>180</v>
      </c>
      <c r="G814" s="257"/>
      <c r="H814" s="260">
        <v>63.545000000000002</v>
      </c>
      <c r="I814" s="261"/>
      <c r="J814" s="257"/>
      <c r="K814" s="257"/>
      <c r="L814" s="262"/>
      <c r="M814" s="263"/>
      <c r="N814" s="264"/>
      <c r="O814" s="264"/>
      <c r="P814" s="264"/>
      <c r="Q814" s="264"/>
      <c r="R814" s="264"/>
      <c r="S814" s="264"/>
      <c r="T814" s="26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6" t="s">
        <v>170</v>
      </c>
      <c r="AU814" s="266" t="s">
        <v>87</v>
      </c>
      <c r="AV814" s="15" t="s">
        <v>168</v>
      </c>
      <c r="AW814" s="15" t="s">
        <v>33</v>
      </c>
      <c r="AX814" s="15" t="s">
        <v>34</v>
      </c>
      <c r="AY814" s="266" t="s">
        <v>162</v>
      </c>
    </row>
    <row r="815" s="2" customFormat="1" ht="16.5" customHeight="1">
      <c r="A815" s="39"/>
      <c r="B815" s="40"/>
      <c r="C815" s="220" t="s">
        <v>955</v>
      </c>
      <c r="D815" s="220" t="s">
        <v>164</v>
      </c>
      <c r="E815" s="221" t="s">
        <v>956</v>
      </c>
      <c r="F815" s="222" t="s">
        <v>957</v>
      </c>
      <c r="G815" s="223" t="s">
        <v>392</v>
      </c>
      <c r="H815" s="224">
        <v>91.400000000000006</v>
      </c>
      <c r="I815" s="225"/>
      <c r="J815" s="226">
        <f>ROUND(I815*H815,1)</f>
        <v>0</v>
      </c>
      <c r="K815" s="227"/>
      <c r="L815" s="45"/>
      <c r="M815" s="228" t="s">
        <v>1</v>
      </c>
      <c r="N815" s="229" t="s">
        <v>43</v>
      </c>
      <c r="O815" s="92"/>
      <c r="P815" s="230">
        <f>O815*H815</f>
        <v>0</v>
      </c>
      <c r="Q815" s="230">
        <v>0</v>
      </c>
      <c r="R815" s="230">
        <f>Q815*H815</f>
        <v>0</v>
      </c>
      <c r="S815" s="230">
        <v>0.00167</v>
      </c>
      <c r="T815" s="231">
        <f>S815*H815</f>
        <v>0.15263800000000002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32" t="s">
        <v>249</v>
      </c>
      <c r="AT815" s="232" t="s">
        <v>164</v>
      </c>
      <c r="AU815" s="232" t="s">
        <v>87</v>
      </c>
      <c r="AY815" s="18" t="s">
        <v>162</v>
      </c>
      <c r="BE815" s="233">
        <f>IF(N815="základní",J815,0)</f>
        <v>0</v>
      </c>
      <c r="BF815" s="233">
        <f>IF(N815="snížená",J815,0)</f>
        <v>0</v>
      </c>
      <c r="BG815" s="233">
        <f>IF(N815="zákl. přenesená",J815,0)</f>
        <v>0</v>
      </c>
      <c r="BH815" s="233">
        <f>IF(N815="sníž. přenesená",J815,0)</f>
        <v>0</v>
      </c>
      <c r="BI815" s="233">
        <f>IF(N815="nulová",J815,0)</f>
        <v>0</v>
      </c>
      <c r="BJ815" s="18" t="s">
        <v>34</v>
      </c>
      <c r="BK815" s="233">
        <f>ROUND(I815*H815,1)</f>
        <v>0</v>
      </c>
      <c r="BL815" s="18" t="s">
        <v>249</v>
      </c>
      <c r="BM815" s="232" t="s">
        <v>958</v>
      </c>
    </row>
    <row r="816" s="14" customFormat="1">
      <c r="A816" s="14"/>
      <c r="B816" s="245"/>
      <c r="C816" s="246"/>
      <c r="D816" s="236" t="s">
        <v>170</v>
      </c>
      <c r="E816" s="247" t="s">
        <v>1</v>
      </c>
      <c r="F816" s="248" t="s">
        <v>959</v>
      </c>
      <c r="G816" s="246"/>
      <c r="H816" s="249">
        <v>1.8</v>
      </c>
      <c r="I816" s="250"/>
      <c r="J816" s="246"/>
      <c r="K816" s="246"/>
      <c r="L816" s="251"/>
      <c r="M816" s="252"/>
      <c r="N816" s="253"/>
      <c r="O816" s="253"/>
      <c r="P816" s="253"/>
      <c r="Q816" s="253"/>
      <c r="R816" s="253"/>
      <c r="S816" s="253"/>
      <c r="T816" s="25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5" t="s">
        <v>170</v>
      </c>
      <c r="AU816" s="255" t="s">
        <v>87</v>
      </c>
      <c r="AV816" s="14" t="s">
        <v>87</v>
      </c>
      <c r="AW816" s="14" t="s">
        <v>33</v>
      </c>
      <c r="AX816" s="14" t="s">
        <v>78</v>
      </c>
      <c r="AY816" s="255" t="s">
        <v>162</v>
      </c>
    </row>
    <row r="817" s="14" customFormat="1">
      <c r="A817" s="14"/>
      <c r="B817" s="245"/>
      <c r="C817" s="246"/>
      <c r="D817" s="236" t="s">
        <v>170</v>
      </c>
      <c r="E817" s="247" t="s">
        <v>1</v>
      </c>
      <c r="F817" s="248" t="s">
        <v>960</v>
      </c>
      <c r="G817" s="246"/>
      <c r="H817" s="249">
        <v>5.4000000000000004</v>
      </c>
      <c r="I817" s="250"/>
      <c r="J817" s="246"/>
      <c r="K817" s="246"/>
      <c r="L817" s="251"/>
      <c r="M817" s="252"/>
      <c r="N817" s="253"/>
      <c r="O817" s="253"/>
      <c r="P817" s="253"/>
      <c r="Q817" s="253"/>
      <c r="R817" s="253"/>
      <c r="S817" s="253"/>
      <c r="T817" s="25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5" t="s">
        <v>170</v>
      </c>
      <c r="AU817" s="255" t="s">
        <v>87</v>
      </c>
      <c r="AV817" s="14" t="s">
        <v>87</v>
      </c>
      <c r="AW817" s="14" t="s">
        <v>33</v>
      </c>
      <c r="AX817" s="14" t="s">
        <v>78</v>
      </c>
      <c r="AY817" s="255" t="s">
        <v>162</v>
      </c>
    </row>
    <row r="818" s="14" customFormat="1">
      <c r="A818" s="14"/>
      <c r="B818" s="245"/>
      <c r="C818" s="246"/>
      <c r="D818" s="236" t="s">
        <v>170</v>
      </c>
      <c r="E818" s="247" t="s">
        <v>1</v>
      </c>
      <c r="F818" s="248" t="s">
        <v>961</v>
      </c>
      <c r="G818" s="246"/>
      <c r="H818" s="249">
        <v>73.950000000000003</v>
      </c>
      <c r="I818" s="250"/>
      <c r="J818" s="246"/>
      <c r="K818" s="246"/>
      <c r="L818" s="251"/>
      <c r="M818" s="252"/>
      <c r="N818" s="253"/>
      <c r="O818" s="253"/>
      <c r="P818" s="253"/>
      <c r="Q818" s="253"/>
      <c r="R818" s="253"/>
      <c r="S818" s="253"/>
      <c r="T818" s="25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5" t="s">
        <v>170</v>
      </c>
      <c r="AU818" s="255" t="s">
        <v>87</v>
      </c>
      <c r="AV818" s="14" t="s">
        <v>87</v>
      </c>
      <c r="AW818" s="14" t="s">
        <v>33</v>
      </c>
      <c r="AX818" s="14" t="s">
        <v>78</v>
      </c>
      <c r="AY818" s="255" t="s">
        <v>162</v>
      </c>
    </row>
    <row r="819" s="14" customFormat="1">
      <c r="A819" s="14"/>
      <c r="B819" s="245"/>
      <c r="C819" s="246"/>
      <c r="D819" s="236" t="s">
        <v>170</v>
      </c>
      <c r="E819" s="247" t="s">
        <v>1</v>
      </c>
      <c r="F819" s="248" t="s">
        <v>962</v>
      </c>
      <c r="G819" s="246"/>
      <c r="H819" s="249">
        <v>7.25</v>
      </c>
      <c r="I819" s="250"/>
      <c r="J819" s="246"/>
      <c r="K819" s="246"/>
      <c r="L819" s="251"/>
      <c r="M819" s="252"/>
      <c r="N819" s="253"/>
      <c r="O819" s="253"/>
      <c r="P819" s="253"/>
      <c r="Q819" s="253"/>
      <c r="R819" s="253"/>
      <c r="S819" s="253"/>
      <c r="T819" s="25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5" t="s">
        <v>170</v>
      </c>
      <c r="AU819" s="255" t="s">
        <v>87</v>
      </c>
      <c r="AV819" s="14" t="s">
        <v>87</v>
      </c>
      <c r="AW819" s="14" t="s">
        <v>33</v>
      </c>
      <c r="AX819" s="14" t="s">
        <v>78</v>
      </c>
      <c r="AY819" s="255" t="s">
        <v>162</v>
      </c>
    </row>
    <row r="820" s="14" customFormat="1">
      <c r="A820" s="14"/>
      <c r="B820" s="245"/>
      <c r="C820" s="246"/>
      <c r="D820" s="236" t="s">
        <v>170</v>
      </c>
      <c r="E820" s="247" t="s">
        <v>1</v>
      </c>
      <c r="F820" s="248" t="s">
        <v>963</v>
      </c>
      <c r="G820" s="246"/>
      <c r="H820" s="249">
        <v>3</v>
      </c>
      <c r="I820" s="250"/>
      <c r="J820" s="246"/>
      <c r="K820" s="246"/>
      <c r="L820" s="251"/>
      <c r="M820" s="252"/>
      <c r="N820" s="253"/>
      <c r="O820" s="253"/>
      <c r="P820" s="253"/>
      <c r="Q820" s="253"/>
      <c r="R820" s="253"/>
      <c r="S820" s="253"/>
      <c r="T820" s="25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5" t="s">
        <v>170</v>
      </c>
      <c r="AU820" s="255" t="s">
        <v>87</v>
      </c>
      <c r="AV820" s="14" t="s">
        <v>87</v>
      </c>
      <c r="AW820" s="14" t="s">
        <v>33</v>
      </c>
      <c r="AX820" s="14" t="s">
        <v>78</v>
      </c>
      <c r="AY820" s="255" t="s">
        <v>162</v>
      </c>
    </row>
    <row r="821" s="15" customFormat="1">
      <c r="A821" s="15"/>
      <c r="B821" s="256"/>
      <c r="C821" s="257"/>
      <c r="D821" s="236" t="s">
        <v>170</v>
      </c>
      <c r="E821" s="258" t="s">
        <v>1</v>
      </c>
      <c r="F821" s="259" t="s">
        <v>180</v>
      </c>
      <c r="G821" s="257"/>
      <c r="H821" s="260">
        <v>91.400000000000006</v>
      </c>
      <c r="I821" s="261"/>
      <c r="J821" s="257"/>
      <c r="K821" s="257"/>
      <c r="L821" s="262"/>
      <c r="M821" s="263"/>
      <c r="N821" s="264"/>
      <c r="O821" s="264"/>
      <c r="P821" s="264"/>
      <c r="Q821" s="264"/>
      <c r="R821" s="264"/>
      <c r="S821" s="264"/>
      <c r="T821" s="26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66" t="s">
        <v>170</v>
      </c>
      <c r="AU821" s="266" t="s">
        <v>87</v>
      </c>
      <c r="AV821" s="15" t="s">
        <v>168</v>
      </c>
      <c r="AW821" s="15" t="s">
        <v>33</v>
      </c>
      <c r="AX821" s="15" t="s">
        <v>34</v>
      </c>
      <c r="AY821" s="266" t="s">
        <v>162</v>
      </c>
    </row>
    <row r="822" s="2" customFormat="1" ht="21.75" customHeight="1">
      <c r="A822" s="39"/>
      <c r="B822" s="40"/>
      <c r="C822" s="220" t="s">
        <v>964</v>
      </c>
      <c r="D822" s="220" t="s">
        <v>164</v>
      </c>
      <c r="E822" s="221" t="s">
        <v>965</v>
      </c>
      <c r="F822" s="222" t="s">
        <v>966</v>
      </c>
      <c r="G822" s="223" t="s">
        <v>392</v>
      </c>
      <c r="H822" s="224">
        <v>12.550000000000001</v>
      </c>
      <c r="I822" s="225"/>
      <c r="J822" s="226">
        <f>ROUND(I822*H822,1)</f>
        <v>0</v>
      </c>
      <c r="K822" s="227"/>
      <c r="L822" s="45"/>
      <c r="M822" s="228" t="s">
        <v>1</v>
      </c>
      <c r="N822" s="229" t="s">
        <v>43</v>
      </c>
      <c r="O822" s="92"/>
      <c r="P822" s="230">
        <f>O822*H822</f>
        <v>0</v>
      </c>
      <c r="Q822" s="230">
        <v>0</v>
      </c>
      <c r="R822" s="230">
        <f>Q822*H822</f>
        <v>0</v>
      </c>
      <c r="S822" s="230">
        <v>0.0022300000000000002</v>
      </c>
      <c r="T822" s="231">
        <f>S822*H822</f>
        <v>0.027986500000000004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2" t="s">
        <v>249</v>
      </c>
      <c r="AT822" s="232" t="s">
        <v>164</v>
      </c>
      <c r="AU822" s="232" t="s">
        <v>87</v>
      </c>
      <c r="AY822" s="18" t="s">
        <v>162</v>
      </c>
      <c r="BE822" s="233">
        <f>IF(N822="základní",J822,0)</f>
        <v>0</v>
      </c>
      <c r="BF822" s="233">
        <f>IF(N822="snížená",J822,0)</f>
        <v>0</v>
      </c>
      <c r="BG822" s="233">
        <f>IF(N822="zákl. přenesená",J822,0)</f>
        <v>0</v>
      </c>
      <c r="BH822" s="233">
        <f>IF(N822="sníž. přenesená",J822,0)</f>
        <v>0</v>
      </c>
      <c r="BI822" s="233">
        <f>IF(N822="nulová",J822,0)</f>
        <v>0</v>
      </c>
      <c r="BJ822" s="18" t="s">
        <v>34</v>
      </c>
      <c r="BK822" s="233">
        <f>ROUND(I822*H822,1)</f>
        <v>0</v>
      </c>
      <c r="BL822" s="18" t="s">
        <v>249</v>
      </c>
      <c r="BM822" s="232" t="s">
        <v>967</v>
      </c>
    </row>
    <row r="823" s="13" customFormat="1">
      <c r="A823" s="13"/>
      <c r="B823" s="234"/>
      <c r="C823" s="235"/>
      <c r="D823" s="236" t="s">
        <v>170</v>
      </c>
      <c r="E823" s="237" t="s">
        <v>1</v>
      </c>
      <c r="F823" s="238" t="s">
        <v>968</v>
      </c>
      <c r="G823" s="235"/>
      <c r="H823" s="237" t="s">
        <v>1</v>
      </c>
      <c r="I823" s="239"/>
      <c r="J823" s="235"/>
      <c r="K823" s="235"/>
      <c r="L823" s="240"/>
      <c r="M823" s="241"/>
      <c r="N823" s="242"/>
      <c r="O823" s="242"/>
      <c r="P823" s="242"/>
      <c r="Q823" s="242"/>
      <c r="R823" s="242"/>
      <c r="S823" s="242"/>
      <c r="T823" s="24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4" t="s">
        <v>170</v>
      </c>
      <c r="AU823" s="244" t="s">
        <v>87</v>
      </c>
      <c r="AV823" s="13" t="s">
        <v>34</v>
      </c>
      <c r="AW823" s="13" t="s">
        <v>33</v>
      </c>
      <c r="AX823" s="13" t="s">
        <v>78</v>
      </c>
      <c r="AY823" s="244" t="s">
        <v>162</v>
      </c>
    </row>
    <row r="824" s="14" customFormat="1">
      <c r="A824" s="14"/>
      <c r="B824" s="245"/>
      <c r="C824" s="246"/>
      <c r="D824" s="236" t="s">
        <v>170</v>
      </c>
      <c r="E824" s="247" t="s">
        <v>1</v>
      </c>
      <c r="F824" s="248" t="s">
        <v>969</v>
      </c>
      <c r="G824" s="246"/>
      <c r="H824" s="249">
        <v>12.550000000000001</v>
      </c>
      <c r="I824" s="250"/>
      <c r="J824" s="246"/>
      <c r="K824" s="246"/>
      <c r="L824" s="251"/>
      <c r="M824" s="252"/>
      <c r="N824" s="253"/>
      <c r="O824" s="253"/>
      <c r="P824" s="253"/>
      <c r="Q824" s="253"/>
      <c r="R824" s="253"/>
      <c r="S824" s="253"/>
      <c r="T824" s="25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5" t="s">
        <v>170</v>
      </c>
      <c r="AU824" s="255" t="s">
        <v>87</v>
      </c>
      <c r="AV824" s="14" t="s">
        <v>87</v>
      </c>
      <c r="AW824" s="14" t="s">
        <v>33</v>
      </c>
      <c r="AX824" s="14" t="s">
        <v>34</v>
      </c>
      <c r="AY824" s="255" t="s">
        <v>162</v>
      </c>
    </row>
    <row r="825" s="2" customFormat="1" ht="16.5" customHeight="1">
      <c r="A825" s="39"/>
      <c r="B825" s="40"/>
      <c r="C825" s="220" t="s">
        <v>970</v>
      </c>
      <c r="D825" s="220" t="s">
        <v>164</v>
      </c>
      <c r="E825" s="221" t="s">
        <v>971</v>
      </c>
      <c r="F825" s="222" t="s">
        <v>972</v>
      </c>
      <c r="G825" s="223" t="s">
        <v>392</v>
      </c>
      <c r="H825" s="224">
        <v>116.94</v>
      </c>
      <c r="I825" s="225"/>
      <c r="J825" s="226">
        <f>ROUND(I825*H825,1)</f>
        <v>0</v>
      </c>
      <c r="K825" s="227"/>
      <c r="L825" s="45"/>
      <c r="M825" s="228" t="s">
        <v>1</v>
      </c>
      <c r="N825" s="229" t="s">
        <v>43</v>
      </c>
      <c r="O825" s="92"/>
      <c r="P825" s="230">
        <f>O825*H825</f>
        <v>0</v>
      </c>
      <c r="Q825" s="230">
        <v>0</v>
      </c>
      <c r="R825" s="230">
        <f>Q825*H825</f>
        <v>0</v>
      </c>
      <c r="S825" s="230">
        <v>0.00175</v>
      </c>
      <c r="T825" s="231">
        <f>S825*H825</f>
        <v>0.20464499999999999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2" t="s">
        <v>249</v>
      </c>
      <c r="AT825" s="232" t="s">
        <v>164</v>
      </c>
      <c r="AU825" s="232" t="s">
        <v>87</v>
      </c>
      <c r="AY825" s="18" t="s">
        <v>162</v>
      </c>
      <c r="BE825" s="233">
        <f>IF(N825="základní",J825,0)</f>
        <v>0</v>
      </c>
      <c r="BF825" s="233">
        <f>IF(N825="snížená",J825,0)</f>
        <v>0</v>
      </c>
      <c r="BG825" s="233">
        <f>IF(N825="zákl. přenesená",J825,0)</f>
        <v>0</v>
      </c>
      <c r="BH825" s="233">
        <f>IF(N825="sníž. přenesená",J825,0)</f>
        <v>0</v>
      </c>
      <c r="BI825" s="233">
        <f>IF(N825="nulová",J825,0)</f>
        <v>0</v>
      </c>
      <c r="BJ825" s="18" t="s">
        <v>34</v>
      </c>
      <c r="BK825" s="233">
        <f>ROUND(I825*H825,1)</f>
        <v>0</v>
      </c>
      <c r="BL825" s="18" t="s">
        <v>249</v>
      </c>
      <c r="BM825" s="232" t="s">
        <v>973</v>
      </c>
    </row>
    <row r="826" s="13" customFormat="1">
      <c r="A826" s="13"/>
      <c r="B826" s="234"/>
      <c r="C826" s="235"/>
      <c r="D826" s="236" t="s">
        <v>170</v>
      </c>
      <c r="E826" s="237" t="s">
        <v>1</v>
      </c>
      <c r="F826" s="238" t="s">
        <v>974</v>
      </c>
      <c r="G826" s="235"/>
      <c r="H826" s="237" t="s">
        <v>1</v>
      </c>
      <c r="I826" s="239"/>
      <c r="J826" s="235"/>
      <c r="K826" s="235"/>
      <c r="L826" s="240"/>
      <c r="M826" s="241"/>
      <c r="N826" s="242"/>
      <c r="O826" s="242"/>
      <c r="P826" s="242"/>
      <c r="Q826" s="242"/>
      <c r="R826" s="242"/>
      <c r="S826" s="242"/>
      <c r="T826" s="24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4" t="s">
        <v>170</v>
      </c>
      <c r="AU826" s="244" t="s">
        <v>87</v>
      </c>
      <c r="AV826" s="13" t="s">
        <v>34</v>
      </c>
      <c r="AW826" s="13" t="s">
        <v>33</v>
      </c>
      <c r="AX826" s="13" t="s">
        <v>78</v>
      </c>
      <c r="AY826" s="244" t="s">
        <v>162</v>
      </c>
    </row>
    <row r="827" s="14" customFormat="1">
      <c r="A827" s="14"/>
      <c r="B827" s="245"/>
      <c r="C827" s="246"/>
      <c r="D827" s="236" t="s">
        <v>170</v>
      </c>
      <c r="E827" s="247" t="s">
        <v>1</v>
      </c>
      <c r="F827" s="248" t="s">
        <v>954</v>
      </c>
      <c r="G827" s="246"/>
      <c r="H827" s="249">
        <v>56.340000000000003</v>
      </c>
      <c r="I827" s="250"/>
      <c r="J827" s="246"/>
      <c r="K827" s="246"/>
      <c r="L827" s="251"/>
      <c r="M827" s="252"/>
      <c r="N827" s="253"/>
      <c r="O827" s="253"/>
      <c r="P827" s="253"/>
      <c r="Q827" s="253"/>
      <c r="R827" s="253"/>
      <c r="S827" s="253"/>
      <c r="T827" s="25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5" t="s">
        <v>170</v>
      </c>
      <c r="AU827" s="255" t="s">
        <v>87</v>
      </c>
      <c r="AV827" s="14" t="s">
        <v>87</v>
      </c>
      <c r="AW827" s="14" t="s">
        <v>33</v>
      </c>
      <c r="AX827" s="14" t="s">
        <v>78</v>
      </c>
      <c r="AY827" s="255" t="s">
        <v>162</v>
      </c>
    </row>
    <row r="828" s="13" customFormat="1">
      <c r="A828" s="13"/>
      <c r="B828" s="234"/>
      <c r="C828" s="235"/>
      <c r="D828" s="236" t="s">
        <v>170</v>
      </c>
      <c r="E828" s="237" t="s">
        <v>1</v>
      </c>
      <c r="F828" s="238" t="s">
        <v>296</v>
      </c>
      <c r="G828" s="235"/>
      <c r="H828" s="237" t="s">
        <v>1</v>
      </c>
      <c r="I828" s="239"/>
      <c r="J828" s="235"/>
      <c r="K828" s="235"/>
      <c r="L828" s="240"/>
      <c r="M828" s="241"/>
      <c r="N828" s="242"/>
      <c r="O828" s="242"/>
      <c r="P828" s="242"/>
      <c r="Q828" s="242"/>
      <c r="R828" s="242"/>
      <c r="S828" s="242"/>
      <c r="T828" s="24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4" t="s">
        <v>170</v>
      </c>
      <c r="AU828" s="244" t="s">
        <v>87</v>
      </c>
      <c r="AV828" s="13" t="s">
        <v>34</v>
      </c>
      <c r="AW828" s="13" t="s">
        <v>33</v>
      </c>
      <c r="AX828" s="13" t="s">
        <v>78</v>
      </c>
      <c r="AY828" s="244" t="s">
        <v>162</v>
      </c>
    </row>
    <row r="829" s="14" customFormat="1">
      <c r="A829" s="14"/>
      <c r="B829" s="245"/>
      <c r="C829" s="246"/>
      <c r="D829" s="236" t="s">
        <v>170</v>
      </c>
      <c r="E829" s="247" t="s">
        <v>1</v>
      </c>
      <c r="F829" s="248" t="s">
        <v>975</v>
      </c>
      <c r="G829" s="246"/>
      <c r="H829" s="249">
        <v>19.925000000000001</v>
      </c>
      <c r="I829" s="250"/>
      <c r="J829" s="246"/>
      <c r="K829" s="246"/>
      <c r="L829" s="251"/>
      <c r="M829" s="252"/>
      <c r="N829" s="253"/>
      <c r="O829" s="253"/>
      <c r="P829" s="253"/>
      <c r="Q829" s="253"/>
      <c r="R829" s="253"/>
      <c r="S829" s="253"/>
      <c r="T829" s="25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5" t="s">
        <v>170</v>
      </c>
      <c r="AU829" s="255" t="s">
        <v>87</v>
      </c>
      <c r="AV829" s="14" t="s">
        <v>87</v>
      </c>
      <c r="AW829" s="14" t="s">
        <v>33</v>
      </c>
      <c r="AX829" s="14" t="s">
        <v>78</v>
      </c>
      <c r="AY829" s="255" t="s">
        <v>162</v>
      </c>
    </row>
    <row r="830" s="13" customFormat="1">
      <c r="A830" s="13"/>
      <c r="B830" s="234"/>
      <c r="C830" s="235"/>
      <c r="D830" s="236" t="s">
        <v>170</v>
      </c>
      <c r="E830" s="237" t="s">
        <v>1</v>
      </c>
      <c r="F830" s="238" t="s">
        <v>298</v>
      </c>
      <c r="G830" s="235"/>
      <c r="H830" s="237" t="s">
        <v>1</v>
      </c>
      <c r="I830" s="239"/>
      <c r="J830" s="235"/>
      <c r="K830" s="235"/>
      <c r="L830" s="240"/>
      <c r="M830" s="241"/>
      <c r="N830" s="242"/>
      <c r="O830" s="242"/>
      <c r="P830" s="242"/>
      <c r="Q830" s="242"/>
      <c r="R830" s="242"/>
      <c r="S830" s="242"/>
      <c r="T830" s="24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4" t="s">
        <v>170</v>
      </c>
      <c r="AU830" s="244" t="s">
        <v>87</v>
      </c>
      <c r="AV830" s="13" t="s">
        <v>34</v>
      </c>
      <c r="AW830" s="13" t="s">
        <v>33</v>
      </c>
      <c r="AX830" s="13" t="s">
        <v>78</v>
      </c>
      <c r="AY830" s="244" t="s">
        <v>162</v>
      </c>
    </row>
    <row r="831" s="14" customFormat="1">
      <c r="A831" s="14"/>
      <c r="B831" s="245"/>
      <c r="C831" s="246"/>
      <c r="D831" s="236" t="s">
        <v>170</v>
      </c>
      <c r="E831" s="247" t="s">
        <v>1</v>
      </c>
      <c r="F831" s="248" t="s">
        <v>976</v>
      </c>
      <c r="G831" s="246"/>
      <c r="H831" s="249">
        <v>20.344999999999999</v>
      </c>
      <c r="I831" s="250"/>
      <c r="J831" s="246"/>
      <c r="K831" s="246"/>
      <c r="L831" s="251"/>
      <c r="M831" s="252"/>
      <c r="N831" s="253"/>
      <c r="O831" s="253"/>
      <c r="P831" s="253"/>
      <c r="Q831" s="253"/>
      <c r="R831" s="253"/>
      <c r="S831" s="253"/>
      <c r="T831" s="25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5" t="s">
        <v>170</v>
      </c>
      <c r="AU831" s="255" t="s">
        <v>87</v>
      </c>
      <c r="AV831" s="14" t="s">
        <v>87</v>
      </c>
      <c r="AW831" s="14" t="s">
        <v>33</v>
      </c>
      <c r="AX831" s="14" t="s">
        <v>78</v>
      </c>
      <c r="AY831" s="255" t="s">
        <v>162</v>
      </c>
    </row>
    <row r="832" s="13" customFormat="1">
      <c r="A832" s="13"/>
      <c r="B832" s="234"/>
      <c r="C832" s="235"/>
      <c r="D832" s="236" t="s">
        <v>170</v>
      </c>
      <c r="E832" s="237" t="s">
        <v>1</v>
      </c>
      <c r="F832" s="238" t="s">
        <v>694</v>
      </c>
      <c r="G832" s="235"/>
      <c r="H832" s="237" t="s">
        <v>1</v>
      </c>
      <c r="I832" s="239"/>
      <c r="J832" s="235"/>
      <c r="K832" s="235"/>
      <c r="L832" s="240"/>
      <c r="M832" s="241"/>
      <c r="N832" s="242"/>
      <c r="O832" s="242"/>
      <c r="P832" s="242"/>
      <c r="Q832" s="242"/>
      <c r="R832" s="242"/>
      <c r="S832" s="242"/>
      <c r="T832" s="24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4" t="s">
        <v>170</v>
      </c>
      <c r="AU832" s="244" t="s">
        <v>87</v>
      </c>
      <c r="AV832" s="13" t="s">
        <v>34</v>
      </c>
      <c r="AW832" s="13" t="s">
        <v>33</v>
      </c>
      <c r="AX832" s="13" t="s">
        <v>78</v>
      </c>
      <c r="AY832" s="244" t="s">
        <v>162</v>
      </c>
    </row>
    <row r="833" s="14" customFormat="1">
      <c r="A833" s="14"/>
      <c r="B833" s="245"/>
      <c r="C833" s="246"/>
      <c r="D833" s="236" t="s">
        <v>170</v>
      </c>
      <c r="E833" s="247" t="s">
        <v>1</v>
      </c>
      <c r="F833" s="248" t="s">
        <v>977</v>
      </c>
      <c r="G833" s="246"/>
      <c r="H833" s="249">
        <v>20.329999999999998</v>
      </c>
      <c r="I833" s="250"/>
      <c r="J833" s="246"/>
      <c r="K833" s="246"/>
      <c r="L833" s="251"/>
      <c r="M833" s="252"/>
      <c r="N833" s="253"/>
      <c r="O833" s="253"/>
      <c r="P833" s="253"/>
      <c r="Q833" s="253"/>
      <c r="R833" s="253"/>
      <c r="S833" s="253"/>
      <c r="T833" s="25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5" t="s">
        <v>170</v>
      </c>
      <c r="AU833" s="255" t="s">
        <v>87</v>
      </c>
      <c r="AV833" s="14" t="s">
        <v>87</v>
      </c>
      <c r="AW833" s="14" t="s">
        <v>33</v>
      </c>
      <c r="AX833" s="14" t="s">
        <v>78</v>
      </c>
      <c r="AY833" s="255" t="s">
        <v>162</v>
      </c>
    </row>
    <row r="834" s="15" customFormat="1">
      <c r="A834" s="15"/>
      <c r="B834" s="256"/>
      <c r="C834" s="257"/>
      <c r="D834" s="236" t="s">
        <v>170</v>
      </c>
      <c r="E834" s="258" t="s">
        <v>1</v>
      </c>
      <c r="F834" s="259" t="s">
        <v>180</v>
      </c>
      <c r="G834" s="257"/>
      <c r="H834" s="260">
        <v>116.94</v>
      </c>
      <c r="I834" s="261"/>
      <c r="J834" s="257"/>
      <c r="K834" s="257"/>
      <c r="L834" s="262"/>
      <c r="M834" s="263"/>
      <c r="N834" s="264"/>
      <c r="O834" s="264"/>
      <c r="P834" s="264"/>
      <c r="Q834" s="264"/>
      <c r="R834" s="264"/>
      <c r="S834" s="264"/>
      <c r="T834" s="26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6" t="s">
        <v>170</v>
      </c>
      <c r="AU834" s="266" t="s">
        <v>87</v>
      </c>
      <c r="AV834" s="15" t="s">
        <v>168</v>
      </c>
      <c r="AW834" s="15" t="s">
        <v>33</v>
      </c>
      <c r="AX834" s="15" t="s">
        <v>34</v>
      </c>
      <c r="AY834" s="266" t="s">
        <v>162</v>
      </c>
    </row>
    <row r="835" s="2" customFormat="1" ht="16.5" customHeight="1">
      <c r="A835" s="39"/>
      <c r="B835" s="40"/>
      <c r="C835" s="220" t="s">
        <v>978</v>
      </c>
      <c r="D835" s="220" t="s">
        <v>164</v>
      </c>
      <c r="E835" s="221" t="s">
        <v>979</v>
      </c>
      <c r="F835" s="222" t="s">
        <v>980</v>
      </c>
      <c r="G835" s="223" t="s">
        <v>392</v>
      </c>
      <c r="H835" s="224">
        <v>39.840000000000003</v>
      </c>
      <c r="I835" s="225"/>
      <c r="J835" s="226">
        <f>ROUND(I835*H835,1)</f>
        <v>0</v>
      </c>
      <c r="K835" s="227"/>
      <c r="L835" s="45"/>
      <c r="M835" s="228" t="s">
        <v>1</v>
      </c>
      <c r="N835" s="229" t="s">
        <v>43</v>
      </c>
      <c r="O835" s="92"/>
      <c r="P835" s="230">
        <f>O835*H835</f>
        <v>0</v>
      </c>
      <c r="Q835" s="230">
        <v>0</v>
      </c>
      <c r="R835" s="230">
        <f>Q835*H835</f>
        <v>0</v>
      </c>
      <c r="S835" s="230">
        <v>0.0025999999999999999</v>
      </c>
      <c r="T835" s="231">
        <f>S835*H835</f>
        <v>0.10358400000000001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32" t="s">
        <v>249</v>
      </c>
      <c r="AT835" s="232" t="s">
        <v>164</v>
      </c>
      <c r="AU835" s="232" t="s">
        <v>87</v>
      </c>
      <c r="AY835" s="18" t="s">
        <v>162</v>
      </c>
      <c r="BE835" s="233">
        <f>IF(N835="základní",J835,0)</f>
        <v>0</v>
      </c>
      <c r="BF835" s="233">
        <f>IF(N835="snížená",J835,0)</f>
        <v>0</v>
      </c>
      <c r="BG835" s="233">
        <f>IF(N835="zákl. přenesená",J835,0)</f>
        <v>0</v>
      </c>
      <c r="BH835" s="233">
        <f>IF(N835="sníž. přenesená",J835,0)</f>
        <v>0</v>
      </c>
      <c r="BI835" s="233">
        <f>IF(N835="nulová",J835,0)</f>
        <v>0</v>
      </c>
      <c r="BJ835" s="18" t="s">
        <v>34</v>
      </c>
      <c r="BK835" s="233">
        <f>ROUND(I835*H835,1)</f>
        <v>0</v>
      </c>
      <c r="BL835" s="18" t="s">
        <v>249</v>
      </c>
      <c r="BM835" s="232" t="s">
        <v>981</v>
      </c>
    </row>
    <row r="836" s="14" customFormat="1">
      <c r="A836" s="14"/>
      <c r="B836" s="245"/>
      <c r="C836" s="246"/>
      <c r="D836" s="236" t="s">
        <v>170</v>
      </c>
      <c r="E836" s="247" t="s">
        <v>1</v>
      </c>
      <c r="F836" s="248" t="s">
        <v>982</v>
      </c>
      <c r="G836" s="246"/>
      <c r="H836" s="249">
        <v>8.1750000000000007</v>
      </c>
      <c r="I836" s="250"/>
      <c r="J836" s="246"/>
      <c r="K836" s="246"/>
      <c r="L836" s="251"/>
      <c r="M836" s="252"/>
      <c r="N836" s="253"/>
      <c r="O836" s="253"/>
      <c r="P836" s="253"/>
      <c r="Q836" s="253"/>
      <c r="R836" s="253"/>
      <c r="S836" s="253"/>
      <c r="T836" s="25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5" t="s">
        <v>170</v>
      </c>
      <c r="AU836" s="255" t="s">
        <v>87</v>
      </c>
      <c r="AV836" s="14" t="s">
        <v>87</v>
      </c>
      <c r="AW836" s="14" t="s">
        <v>33</v>
      </c>
      <c r="AX836" s="14" t="s">
        <v>78</v>
      </c>
      <c r="AY836" s="255" t="s">
        <v>162</v>
      </c>
    </row>
    <row r="837" s="14" customFormat="1">
      <c r="A837" s="14"/>
      <c r="B837" s="245"/>
      <c r="C837" s="246"/>
      <c r="D837" s="236" t="s">
        <v>170</v>
      </c>
      <c r="E837" s="247" t="s">
        <v>1</v>
      </c>
      <c r="F837" s="248" t="s">
        <v>947</v>
      </c>
      <c r="G837" s="246"/>
      <c r="H837" s="249">
        <v>7.4649999999999999</v>
      </c>
      <c r="I837" s="250"/>
      <c r="J837" s="246"/>
      <c r="K837" s="246"/>
      <c r="L837" s="251"/>
      <c r="M837" s="252"/>
      <c r="N837" s="253"/>
      <c r="O837" s="253"/>
      <c r="P837" s="253"/>
      <c r="Q837" s="253"/>
      <c r="R837" s="253"/>
      <c r="S837" s="253"/>
      <c r="T837" s="25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5" t="s">
        <v>170</v>
      </c>
      <c r="AU837" s="255" t="s">
        <v>87</v>
      </c>
      <c r="AV837" s="14" t="s">
        <v>87</v>
      </c>
      <c r="AW837" s="14" t="s">
        <v>33</v>
      </c>
      <c r="AX837" s="14" t="s">
        <v>78</v>
      </c>
      <c r="AY837" s="255" t="s">
        <v>162</v>
      </c>
    </row>
    <row r="838" s="14" customFormat="1">
      <c r="A838" s="14"/>
      <c r="B838" s="245"/>
      <c r="C838" s="246"/>
      <c r="D838" s="236" t="s">
        <v>170</v>
      </c>
      <c r="E838" s="247" t="s">
        <v>1</v>
      </c>
      <c r="F838" s="248" t="s">
        <v>983</v>
      </c>
      <c r="G838" s="246"/>
      <c r="H838" s="249">
        <v>24.199999999999999</v>
      </c>
      <c r="I838" s="250"/>
      <c r="J838" s="246"/>
      <c r="K838" s="246"/>
      <c r="L838" s="251"/>
      <c r="M838" s="252"/>
      <c r="N838" s="253"/>
      <c r="O838" s="253"/>
      <c r="P838" s="253"/>
      <c r="Q838" s="253"/>
      <c r="R838" s="253"/>
      <c r="S838" s="253"/>
      <c r="T838" s="25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5" t="s">
        <v>170</v>
      </c>
      <c r="AU838" s="255" t="s">
        <v>87</v>
      </c>
      <c r="AV838" s="14" t="s">
        <v>87</v>
      </c>
      <c r="AW838" s="14" t="s">
        <v>33</v>
      </c>
      <c r="AX838" s="14" t="s">
        <v>78</v>
      </c>
      <c r="AY838" s="255" t="s">
        <v>162</v>
      </c>
    </row>
    <row r="839" s="15" customFormat="1">
      <c r="A839" s="15"/>
      <c r="B839" s="256"/>
      <c r="C839" s="257"/>
      <c r="D839" s="236" t="s">
        <v>170</v>
      </c>
      <c r="E839" s="258" t="s">
        <v>1</v>
      </c>
      <c r="F839" s="259" t="s">
        <v>180</v>
      </c>
      <c r="G839" s="257"/>
      <c r="H839" s="260">
        <v>39.840000000000003</v>
      </c>
      <c r="I839" s="261"/>
      <c r="J839" s="257"/>
      <c r="K839" s="257"/>
      <c r="L839" s="262"/>
      <c r="M839" s="263"/>
      <c r="N839" s="264"/>
      <c r="O839" s="264"/>
      <c r="P839" s="264"/>
      <c r="Q839" s="264"/>
      <c r="R839" s="264"/>
      <c r="S839" s="264"/>
      <c r="T839" s="265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6" t="s">
        <v>170</v>
      </c>
      <c r="AU839" s="266" t="s">
        <v>87</v>
      </c>
      <c r="AV839" s="15" t="s">
        <v>168</v>
      </c>
      <c r="AW839" s="15" t="s">
        <v>33</v>
      </c>
      <c r="AX839" s="15" t="s">
        <v>34</v>
      </c>
      <c r="AY839" s="266" t="s">
        <v>162</v>
      </c>
    </row>
    <row r="840" s="2" customFormat="1" ht="16.5" customHeight="1">
      <c r="A840" s="39"/>
      <c r="B840" s="40"/>
      <c r="C840" s="220" t="s">
        <v>984</v>
      </c>
      <c r="D840" s="220" t="s">
        <v>164</v>
      </c>
      <c r="E840" s="221" t="s">
        <v>985</v>
      </c>
      <c r="F840" s="222" t="s">
        <v>986</v>
      </c>
      <c r="G840" s="223" t="s">
        <v>392</v>
      </c>
      <c r="H840" s="224">
        <v>41.200000000000003</v>
      </c>
      <c r="I840" s="225"/>
      <c r="J840" s="226">
        <f>ROUND(I840*H840,1)</f>
        <v>0</v>
      </c>
      <c r="K840" s="227"/>
      <c r="L840" s="45"/>
      <c r="M840" s="228" t="s">
        <v>1</v>
      </c>
      <c r="N840" s="229" t="s">
        <v>43</v>
      </c>
      <c r="O840" s="92"/>
      <c r="P840" s="230">
        <f>O840*H840</f>
        <v>0</v>
      </c>
      <c r="Q840" s="230">
        <v>0</v>
      </c>
      <c r="R840" s="230">
        <f>Q840*H840</f>
        <v>0</v>
      </c>
      <c r="S840" s="230">
        <v>0.0039399999999999999</v>
      </c>
      <c r="T840" s="231">
        <f>S840*H840</f>
        <v>0.162328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32" t="s">
        <v>249</v>
      </c>
      <c r="AT840" s="232" t="s">
        <v>164</v>
      </c>
      <c r="AU840" s="232" t="s">
        <v>87</v>
      </c>
      <c r="AY840" s="18" t="s">
        <v>162</v>
      </c>
      <c r="BE840" s="233">
        <f>IF(N840="základní",J840,0)</f>
        <v>0</v>
      </c>
      <c r="BF840" s="233">
        <f>IF(N840="snížená",J840,0)</f>
        <v>0</v>
      </c>
      <c r="BG840" s="233">
        <f>IF(N840="zákl. přenesená",J840,0)</f>
        <v>0</v>
      </c>
      <c r="BH840" s="233">
        <f>IF(N840="sníž. přenesená",J840,0)</f>
        <v>0</v>
      </c>
      <c r="BI840" s="233">
        <f>IF(N840="nulová",J840,0)</f>
        <v>0</v>
      </c>
      <c r="BJ840" s="18" t="s">
        <v>34</v>
      </c>
      <c r="BK840" s="233">
        <f>ROUND(I840*H840,1)</f>
        <v>0</v>
      </c>
      <c r="BL840" s="18" t="s">
        <v>249</v>
      </c>
      <c r="BM840" s="232" t="s">
        <v>987</v>
      </c>
    </row>
    <row r="841" s="13" customFormat="1">
      <c r="A841" s="13"/>
      <c r="B841" s="234"/>
      <c r="C841" s="235"/>
      <c r="D841" s="236" t="s">
        <v>170</v>
      </c>
      <c r="E841" s="237" t="s">
        <v>1</v>
      </c>
      <c r="F841" s="238" t="s">
        <v>988</v>
      </c>
      <c r="G841" s="235"/>
      <c r="H841" s="237" t="s">
        <v>1</v>
      </c>
      <c r="I841" s="239"/>
      <c r="J841" s="235"/>
      <c r="K841" s="235"/>
      <c r="L841" s="240"/>
      <c r="M841" s="241"/>
      <c r="N841" s="242"/>
      <c r="O841" s="242"/>
      <c r="P841" s="242"/>
      <c r="Q841" s="242"/>
      <c r="R841" s="242"/>
      <c r="S841" s="242"/>
      <c r="T841" s="24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4" t="s">
        <v>170</v>
      </c>
      <c r="AU841" s="244" t="s">
        <v>87</v>
      </c>
      <c r="AV841" s="13" t="s">
        <v>34</v>
      </c>
      <c r="AW841" s="13" t="s">
        <v>33</v>
      </c>
      <c r="AX841" s="13" t="s">
        <v>78</v>
      </c>
      <c r="AY841" s="244" t="s">
        <v>162</v>
      </c>
    </row>
    <row r="842" s="14" customFormat="1">
      <c r="A842" s="14"/>
      <c r="B842" s="245"/>
      <c r="C842" s="246"/>
      <c r="D842" s="236" t="s">
        <v>170</v>
      </c>
      <c r="E842" s="247" t="s">
        <v>1</v>
      </c>
      <c r="F842" s="248" t="s">
        <v>989</v>
      </c>
      <c r="G842" s="246"/>
      <c r="H842" s="249">
        <v>18.600000000000001</v>
      </c>
      <c r="I842" s="250"/>
      <c r="J842" s="246"/>
      <c r="K842" s="246"/>
      <c r="L842" s="251"/>
      <c r="M842" s="252"/>
      <c r="N842" s="253"/>
      <c r="O842" s="253"/>
      <c r="P842" s="253"/>
      <c r="Q842" s="253"/>
      <c r="R842" s="253"/>
      <c r="S842" s="253"/>
      <c r="T842" s="25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5" t="s">
        <v>170</v>
      </c>
      <c r="AU842" s="255" t="s">
        <v>87</v>
      </c>
      <c r="AV842" s="14" t="s">
        <v>87</v>
      </c>
      <c r="AW842" s="14" t="s">
        <v>33</v>
      </c>
      <c r="AX842" s="14" t="s">
        <v>78</v>
      </c>
      <c r="AY842" s="255" t="s">
        <v>162</v>
      </c>
    </row>
    <row r="843" s="13" customFormat="1">
      <c r="A843" s="13"/>
      <c r="B843" s="234"/>
      <c r="C843" s="235"/>
      <c r="D843" s="236" t="s">
        <v>170</v>
      </c>
      <c r="E843" s="237" t="s">
        <v>1</v>
      </c>
      <c r="F843" s="238" t="s">
        <v>990</v>
      </c>
      <c r="G843" s="235"/>
      <c r="H843" s="237" t="s">
        <v>1</v>
      </c>
      <c r="I843" s="239"/>
      <c r="J843" s="235"/>
      <c r="K843" s="235"/>
      <c r="L843" s="240"/>
      <c r="M843" s="241"/>
      <c r="N843" s="242"/>
      <c r="O843" s="242"/>
      <c r="P843" s="242"/>
      <c r="Q843" s="242"/>
      <c r="R843" s="242"/>
      <c r="S843" s="242"/>
      <c r="T843" s="24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4" t="s">
        <v>170</v>
      </c>
      <c r="AU843" s="244" t="s">
        <v>87</v>
      </c>
      <c r="AV843" s="13" t="s">
        <v>34</v>
      </c>
      <c r="AW843" s="13" t="s">
        <v>33</v>
      </c>
      <c r="AX843" s="13" t="s">
        <v>78</v>
      </c>
      <c r="AY843" s="244" t="s">
        <v>162</v>
      </c>
    </row>
    <row r="844" s="14" customFormat="1">
      <c r="A844" s="14"/>
      <c r="B844" s="245"/>
      <c r="C844" s="246"/>
      <c r="D844" s="236" t="s">
        <v>170</v>
      </c>
      <c r="E844" s="247" t="s">
        <v>1</v>
      </c>
      <c r="F844" s="248" t="s">
        <v>991</v>
      </c>
      <c r="G844" s="246"/>
      <c r="H844" s="249">
        <v>22.600000000000001</v>
      </c>
      <c r="I844" s="250"/>
      <c r="J844" s="246"/>
      <c r="K844" s="246"/>
      <c r="L844" s="251"/>
      <c r="M844" s="252"/>
      <c r="N844" s="253"/>
      <c r="O844" s="253"/>
      <c r="P844" s="253"/>
      <c r="Q844" s="253"/>
      <c r="R844" s="253"/>
      <c r="S844" s="253"/>
      <c r="T844" s="25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5" t="s">
        <v>170</v>
      </c>
      <c r="AU844" s="255" t="s">
        <v>87</v>
      </c>
      <c r="AV844" s="14" t="s">
        <v>87</v>
      </c>
      <c r="AW844" s="14" t="s">
        <v>33</v>
      </c>
      <c r="AX844" s="14" t="s">
        <v>78</v>
      </c>
      <c r="AY844" s="255" t="s">
        <v>162</v>
      </c>
    </row>
    <row r="845" s="15" customFormat="1">
      <c r="A845" s="15"/>
      <c r="B845" s="256"/>
      <c r="C845" s="257"/>
      <c r="D845" s="236" t="s">
        <v>170</v>
      </c>
      <c r="E845" s="258" t="s">
        <v>1</v>
      </c>
      <c r="F845" s="259" t="s">
        <v>180</v>
      </c>
      <c r="G845" s="257"/>
      <c r="H845" s="260">
        <v>41.200000000000003</v>
      </c>
      <c r="I845" s="261"/>
      <c r="J845" s="257"/>
      <c r="K845" s="257"/>
      <c r="L845" s="262"/>
      <c r="M845" s="263"/>
      <c r="N845" s="264"/>
      <c r="O845" s="264"/>
      <c r="P845" s="264"/>
      <c r="Q845" s="264"/>
      <c r="R845" s="264"/>
      <c r="S845" s="264"/>
      <c r="T845" s="26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66" t="s">
        <v>170</v>
      </c>
      <c r="AU845" s="266" t="s">
        <v>87</v>
      </c>
      <c r="AV845" s="15" t="s">
        <v>168</v>
      </c>
      <c r="AW845" s="15" t="s">
        <v>33</v>
      </c>
      <c r="AX845" s="15" t="s">
        <v>34</v>
      </c>
      <c r="AY845" s="266" t="s">
        <v>162</v>
      </c>
    </row>
    <row r="846" s="2" customFormat="1" ht="33" customHeight="1">
      <c r="A846" s="39"/>
      <c r="B846" s="40"/>
      <c r="C846" s="220" t="s">
        <v>992</v>
      </c>
      <c r="D846" s="220" t="s">
        <v>164</v>
      </c>
      <c r="E846" s="221" t="s">
        <v>993</v>
      </c>
      <c r="F846" s="222" t="s">
        <v>994</v>
      </c>
      <c r="G846" s="223" t="s">
        <v>167</v>
      </c>
      <c r="H846" s="224">
        <v>471.73500000000001</v>
      </c>
      <c r="I846" s="225"/>
      <c r="J846" s="226">
        <f>ROUND(I846*H846,1)</f>
        <v>0</v>
      </c>
      <c r="K846" s="227"/>
      <c r="L846" s="45"/>
      <c r="M846" s="228" t="s">
        <v>1</v>
      </c>
      <c r="N846" s="229" t="s">
        <v>43</v>
      </c>
      <c r="O846" s="92"/>
      <c r="P846" s="230">
        <f>O846*H846</f>
        <v>0</v>
      </c>
      <c r="Q846" s="230">
        <v>0.0066064000000000001</v>
      </c>
      <c r="R846" s="230">
        <f>Q846*H846</f>
        <v>3.1164701040000002</v>
      </c>
      <c r="S846" s="230">
        <v>0</v>
      </c>
      <c r="T846" s="231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32" t="s">
        <v>249</v>
      </c>
      <c r="AT846" s="232" t="s">
        <v>164</v>
      </c>
      <c r="AU846" s="232" t="s">
        <v>87</v>
      </c>
      <c r="AY846" s="18" t="s">
        <v>162</v>
      </c>
      <c r="BE846" s="233">
        <f>IF(N846="základní",J846,0)</f>
        <v>0</v>
      </c>
      <c r="BF846" s="233">
        <f>IF(N846="snížená",J846,0)</f>
        <v>0</v>
      </c>
      <c r="BG846" s="233">
        <f>IF(N846="zákl. přenesená",J846,0)</f>
        <v>0</v>
      </c>
      <c r="BH846" s="233">
        <f>IF(N846="sníž. přenesená",J846,0)</f>
        <v>0</v>
      </c>
      <c r="BI846" s="233">
        <f>IF(N846="nulová",J846,0)</f>
        <v>0</v>
      </c>
      <c r="BJ846" s="18" t="s">
        <v>34</v>
      </c>
      <c r="BK846" s="233">
        <f>ROUND(I846*H846,1)</f>
        <v>0</v>
      </c>
      <c r="BL846" s="18" t="s">
        <v>249</v>
      </c>
      <c r="BM846" s="232" t="s">
        <v>995</v>
      </c>
    </row>
    <row r="847" s="13" customFormat="1">
      <c r="A847" s="13"/>
      <c r="B847" s="234"/>
      <c r="C847" s="235"/>
      <c r="D847" s="236" t="s">
        <v>170</v>
      </c>
      <c r="E847" s="237" t="s">
        <v>1</v>
      </c>
      <c r="F847" s="238" t="s">
        <v>738</v>
      </c>
      <c r="G847" s="235"/>
      <c r="H847" s="237" t="s">
        <v>1</v>
      </c>
      <c r="I847" s="239"/>
      <c r="J847" s="235"/>
      <c r="K847" s="235"/>
      <c r="L847" s="240"/>
      <c r="M847" s="241"/>
      <c r="N847" s="242"/>
      <c r="O847" s="242"/>
      <c r="P847" s="242"/>
      <c r="Q847" s="242"/>
      <c r="R847" s="242"/>
      <c r="S847" s="242"/>
      <c r="T847" s="24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4" t="s">
        <v>170</v>
      </c>
      <c r="AU847" s="244" t="s">
        <v>87</v>
      </c>
      <c r="AV847" s="13" t="s">
        <v>34</v>
      </c>
      <c r="AW847" s="13" t="s">
        <v>33</v>
      </c>
      <c r="AX847" s="13" t="s">
        <v>78</v>
      </c>
      <c r="AY847" s="244" t="s">
        <v>162</v>
      </c>
    </row>
    <row r="848" s="14" customFormat="1">
      <c r="A848" s="14"/>
      <c r="B848" s="245"/>
      <c r="C848" s="246"/>
      <c r="D848" s="236" t="s">
        <v>170</v>
      </c>
      <c r="E848" s="247" t="s">
        <v>1</v>
      </c>
      <c r="F848" s="248" t="s">
        <v>771</v>
      </c>
      <c r="G848" s="246"/>
      <c r="H848" s="249">
        <v>324.39800000000002</v>
      </c>
      <c r="I848" s="250"/>
      <c r="J848" s="246"/>
      <c r="K848" s="246"/>
      <c r="L848" s="251"/>
      <c r="M848" s="252"/>
      <c r="N848" s="253"/>
      <c r="O848" s="253"/>
      <c r="P848" s="253"/>
      <c r="Q848" s="253"/>
      <c r="R848" s="253"/>
      <c r="S848" s="253"/>
      <c r="T848" s="25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5" t="s">
        <v>170</v>
      </c>
      <c r="AU848" s="255" t="s">
        <v>87</v>
      </c>
      <c r="AV848" s="14" t="s">
        <v>87</v>
      </c>
      <c r="AW848" s="14" t="s">
        <v>33</v>
      </c>
      <c r="AX848" s="14" t="s">
        <v>78</v>
      </c>
      <c r="AY848" s="255" t="s">
        <v>162</v>
      </c>
    </row>
    <row r="849" s="14" customFormat="1">
      <c r="A849" s="14"/>
      <c r="B849" s="245"/>
      <c r="C849" s="246"/>
      <c r="D849" s="236" t="s">
        <v>170</v>
      </c>
      <c r="E849" s="247" t="s">
        <v>1</v>
      </c>
      <c r="F849" s="248" t="s">
        <v>772</v>
      </c>
      <c r="G849" s="246"/>
      <c r="H849" s="249">
        <v>12.096</v>
      </c>
      <c r="I849" s="250"/>
      <c r="J849" s="246"/>
      <c r="K849" s="246"/>
      <c r="L849" s="251"/>
      <c r="M849" s="252"/>
      <c r="N849" s="253"/>
      <c r="O849" s="253"/>
      <c r="P849" s="253"/>
      <c r="Q849" s="253"/>
      <c r="R849" s="253"/>
      <c r="S849" s="253"/>
      <c r="T849" s="25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5" t="s">
        <v>170</v>
      </c>
      <c r="AU849" s="255" t="s">
        <v>87</v>
      </c>
      <c r="AV849" s="14" t="s">
        <v>87</v>
      </c>
      <c r="AW849" s="14" t="s">
        <v>33</v>
      </c>
      <c r="AX849" s="14" t="s">
        <v>78</v>
      </c>
      <c r="AY849" s="255" t="s">
        <v>162</v>
      </c>
    </row>
    <row r="850" s="13" customFormat="1">
      <c r="A850" s="13"/>
      <c r="B850" s="234"/>
      <c r="C850" s="235"/>
      <c r="D850" s="236" t="s">
        <v>170</v>
      </c>
      <c r="E850" s="237" t="s">
        <v>1</v>
      </c>
      <c r="F850" s="238" t="s">
        <v>741</v>
      </c>
      <c r="G850" s="235"/>
      <c r="H850" s="237" t="s">
        <v>1</v>
      </c>
      <c r="I850" s="239"/>
      <c r="J850" s="235"/>
      <c r="K850" s="235"/>
      <c r="L850" s="240"/>
      <c r="M850" s="241"/>
      <c r="N850" s="242"/>
      <c r="O850" s="242"/>
      <c r="P850" s="242"/>
      <c r="Q850" s="242"/>
      <c r="R850" s="242"/>
      <c r="S850" s="242"/>
      <c r="T850" s="24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4" t="s">
        <v>170</v>
      </c>
      <c r="AU850" s="244" t="s">
        <v>87</v>
      </c>
      <c r="AV850" s="13" t="s">
        <v>34</v>
      </c>
      <c r="AW850" s="13" t="s">
        <v>33</v>
      </c>
      <c r="AX850" s="13" t="s">
        <v>78</v>
      </c>
      <c r="AY850" s="244" t="s">
        <v>162</v>
      </c>
    </row>
    <row r="851" s="14" customFormat="1">
      <c r="A851" s="14"/>
      <c r="B851" s="245"/>
      <c r="C851" s="246"/>
      <c r="D851" s="236" t="s">
        <v>170</v>
      </c>
      <c r="E851" s="247" t="s">
        <v>1</v>
      </c>
      <c r="F851" s="248" t="s">
        <v>742</v>
      </c>
      <c r="G851" s="246"/>
      <c r="H851" s="249">
        <v>-3.5630000000000002</v>
      </c>
      <c r="I851" s="250"/>
      <c r="J851" s="246"/>
      <c r="K851" s="246"/>
      <c r="L851" s="251"/>
      <c r="M851" s="252"/>
      <c r="N851" s="253"/>
      <c r="O851" s="253"/>
      <c r="P851" s="253"/>
      <c r="Q851" s="253"/>
      <c r="R851" s="253"/>
      <c r="S851" s="253"/>
      <c r="T851" s="25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5" t="s">
        <v>170</v>
      </c>
      <c r="AU851" s="255" t="s">
        <v>87</v>
      </c>
      <c r="AV851" s="14" t="s">
        <v>87</v>
      </c>
      <c r="AW851" s="14" t="s">
        <v>33</v>
      </c>
      <c r="AX851" s="14" t="s">
        <v>78</v>
      </c>
      <c r="AY851" s="255" t="s">
        <v>162</v>
      </c>
    </row>
    <row r="852" s="13" customFormat="1">
      <c r="A852" s="13"/>
      <c r="B852" s="234"/>
      <c r="C852" s="235"/>
      <c r="D852" s="236" t="s">
        <v>170</v>
      </c>
      <c r="E852" s="237" t="s">
        <v>1</v>
      </c>
      <c r="F852" s="238" t="s">
        <v>570</v>
      </c>
      <c r="G852" s="235"/>
      <c r="H852" s="237" t="s">
        <v>1</v>
      </c>
      <c r="I852" s="239"/>
      <c r="J852" s="235"/>
      <c r="K852" s="235"/>
      <c r="L852" s="240"/>
      <c r="M852" s="241"/>
      <c r="N852" s="242"/>
      <c r="O852" s="242"/>
      <c r="P852" s="242"/>
      <c r="Q852" s="242"/>
      <c r="R852" s="242"/>
      <c r="S852" s="242"/>
      <c r="T852" s="24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4" t="s">
        <v>170</v>
      </c>
      <c r="AU852" s="244" t="s">
        <v>87</v>
      </c>
      <c r="AV852" s="13" t="s">
        <v>34</v>
      </c>
      <c r="AW852" s="13" t="s">
        <v>33</v>
      </c>
      <c r="AX852" s="13" t="s">
        <v>78</v>
      </c>
      <c r="AY852" s="244" t="s">
        <v>162</v>
      </c>
    </row>
    <row r="853" s="14" customFormat="1">
      <c r="A853" s="14"/>
      <c r="B853" s="245"/>
      <c r="C853" s="246"/>
      <c r="D853" s="236" t="s">
        <v>170</v>
      </c>
      <c r="E853" s="247" t="s">
        <v>1</v>
      </c>
      <c r="F853" s="248" t="s">
        <v>571</v>
      </c>
      <c r="G853" s="246"/>
      <c r="H853" s="249">
        <v>45.823999999999998</v>
      </c>
      <c r="I853" s="250"/>
      <c r="J853" s="246"/>
      <c r="K853" s="246"/>
      <c r="L853" s="251"/>
      <c r="M853" s="252"/>
      <c r="N853" s="253"/>
      <c r="O853" s="253"/>
      <c r="P853" s="253"/>
      <c r="Q853" s="253"/>
      <c r="R853" s="253"/>
      <c r="S853" s="253"/>
      <c r="T853" s="25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5" t="s">
        <v>170</v>
      </c>
      <c r="AU853" s="255" t="s">
        <v>87</v>
      </c>
      <c r="AV853" s="14" t="s">
        <v>87</v>
      </c>
      <c r="AW853" s="14" t="s">
        <v>33</v>
      </c>
      <c r="AX853" s="14" t="s">
        <v>78</v>
      </c>
      <c r="AY853" s="255" t="s">
        <v>162</v>
      </c>
    </row>
    <row r="854" s="13" customFormat="1">
      <c r="A854" s="13"/>
      <c r="B854" s="234"/>
      <c r="C854" s="235"/>
      <c r="D854" s="236" t="s">
        <v>170</v>
      </c>
      <c r="E854" s="237" t="s">
        <v>1</v>
      </c>
      <c r="F854" s="238" t="s">
        <v>572</v>
      </c>
      <c r="G854" s="235"/>
      <c r="H854" s="237" t="s">
        <v>1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170</v>
      </c>
      <c r="AU854" s="244" t="s">
        <v>87</v>
      </c>
      <c r="AV854" s="13" t="s">
        <v>34</v>
      </c>
      <c r="AW854" s="13" t="s">
        <v>33</v>
      </c>
      <c r="AX854" s="13" t="s">
        <v>78</v>
      </c>
      <c r="AY854" s="244" t="s">
        <v>162</v>
      </c>
    </row>
    <row r="855" s="14" customFormat="1">
      <c r="A855" s="14"/>
      <c r="B855" s="245"/>
      <c r="C855" s="246"/>
      <c r="D855" s="236" t="s">
        <v>170</v>
      </c>
      <c r="E855" s="247" t="s">
        <v>1</v>
      </c>
      <c r="F855" s="248" t="s">
        <v>573</v>
      </c>
      <c r="G855" s="246"/>
      <c r="H855" s="249">
        <v>47.337000000000003</v>
      </c>
      <c r="I855" s="250"/>
      <c r="J855" s="246"/>
      <c r="K855" s="246"/>
      <c r="L855" s="251"/>
      <c r="M855" s="252"/>
      <c r="N855" s="253"/>
      <c r="O855" s="253"/>
      <c r="P855" s="253"/>
      <c r="Q855" s="253"/>
      <c r="R855" s="253"/>
      <c r="S855" s="253"/>
      <c r="T855" s="25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5" t="s">
        <v>170</v>
      </c>
      <c r="AU855" s="255" t="s">
        <v>87</v>
      </c>
      <c r="AV855" s="14" t="s">
        <v>87</v>
      </c>
      <c r="AW855" s="14" t="s">
        <v>33</v>
      </c>
      <c r="AX855" s="14" t="s">
        <v>78</v>
      </c>
      <c r="AY855" s="255" t="s">
        <v>162</v>
      </c>
    </row>
    <row r="856" s="13" customFormat="1">
      <c r="A856" s="13"/>
      <c r="B856" s="234"/>
      <c r="C856" s="235"/>
      <c r="D856" s="236" t="s">
        <v>170</v>
      </c>
      <c r="E856" s="237" t="s">
        <v>1</v>
      </c>
      <c r="F856" s="238" t="s">
        <v>574</v>
      </c>
      <c r="G856" s="235"/>
      <c r="H856" s="237" t="s">
        <v>1</v>
      </c>
      <c r="I856" s="239"/>
      <c r="J856" s="235"/>
      <c r="K856" s="235"/>
      <c r="L856" s="240"/>
      <c r="M856" s="241"/>
      <c r="N856" s="242"/>
      <c r="O856" s="242"/>
      <c r="P856" s="242"/>
      <c r="Q856" s="242"/>
      <c r="R856" s="242"/>
      <c r="S856" s="242"/>
      <c r="T856" s="24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4" t="s">
        <v>170</v>
      </c>
      <c r="AU856" s="244" t="s">
        <v>87</v>
      </c>
      <c r="AV856" s="13" t="s">
        <v>34</v>
      </c>
      <c r="AW856" s="13" t="s">
        <v>33</v>
      </c>
      <c r="AX856" s="13" t="s">
        <v>78</v>
      </c>
      <c r="AY856" s="244" t="s">
        <v>162</v>
      </c>
    </row>
    <row r="857" s="14" customFormat="1">
      <c r="A857" s="14"/>
      <c r="B857" s="245"/>
      <c r="C857" s="246"/>
      <c r="D857" s="236" t="s">
        <v>170</v>
      </c>
      <c r="E857" s="247" t="s">
        <v>1</v>
      </c>
      <c r="F857" s="248" t="s">
        <v>575</v>
      </c>
      <c r="G857" s="246"/>
      <c r="H857" s="249">
        <v>42.715000000000003</v>
      </c>
      <c r="I857" s="250"/>
      <c r="J857" s="246"/>
      <c r="K857" s="246"/>
      <c r="L857" s="251"/>
      <c r="M857" s="252"/>
      <c r="N857" s="253"/>
      <c r="O857" s="253"/>
      <c r="P857" s="253"/>
      <c r="Q857" s="253"/>
      <c r="R857" s="253"/>
      <c r="S857" s="253"/>
      <c r="T857" s="25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5" t="s">
        <v>170</v>
      </c>
      <c r="AU857" s="255" t="s">
        <v>87</v>
      </c>
      <c r="AV857" s="14" t="s">
        <v>87</v>
      </c>
      <c r="AW857" s="14" t="s">
        <v>33</v>
      </c>
      <c r="AX857" s="14" t="s">
        <v>78</v>
      </c>
      <c r="AY857" s="255" t="s">
        <v>162</v>
      </c>
    </row>
    <row r="858" s="14" customFormat="1">
      <c r="A858" s="14"/>
      <c r="B858" s="245"/>
      <c r="C858" s="246"/>
      <c r="D858" s="236" t="s">
        <v>170</v>
      </c>
      <c r="E858" s="247" t="s">
        <v>1</v>
      </c>
      <c r="F858" s="248" t="s">
        <v>576</v>
      </c>
      <c r="G858" s="246"/>
      <c r="H858" s="249">
        <v>2.9279999999999999</v>
      </c>
      <c r="I858" s="250"/>
      <c r="J858" s="246"/>
      <c r="K858" s="246"/>
      <c r="L858" s="251"/>
      <c r="M858" s="252"/>
      <c r="N858" s="253"/>
      <c r="O858" s="253"/>
      <c r="P858" s="253"/>
      <c r="Q858" s="253"/>
      <c r="R858" s="253"/>
      <c r="S858" s="253"/>
      <c r="T858" s="25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5" t="s">
        <v>170</v>
      </c>
      <c r="AU858" s="255" t="s">
        <v>87</v>
      </c>
      <c r="AV858" s="14" t="s">
        <v>87</v>
      </c>
      <c r="AW858" s="14" t="s">
        <v>33</v>
      </c>
      <c r="AX858" s="14" t="s">
        <v>78</v>
      </c>
      <c r="AY858" s="255" t="s">
        <v>162</v>
      </c>
    </row>
    <row r="859" s="15" customFormat="1">
      <c r="A859" s="15"/>
      <c r="B859" s="256"/>
      <c r="C859" s="257"/>
      <c r="D859" s="236" t="s">
        <v>170</v>
      </c>
      <c r="E859" s="258" t="s">
        <v>1</v>
      </c>
      <c r="F859" s="259" t="s">
        <v>180</v>
      </c>
      <c r="G859" s="257"/>
      <c r="H859" s="260">
        <v>471.73500000000001</v>
      </c>
      <c r="I859" s="261"/>
      <c r="J859" s="257"/>
      <c r="K859" s="257"/>
      <c r="L859" s="262"/>
      <c r="M859" s="263"/>
      <c r="N859" s="264"/>
      <c r="O859" s="264"/>
      <c r="P859" s="264"/>
      <c r="Q859" s="264"/>
      <c r="R859" s="264"/>
      <c r="S859" s="264"/>
      <c r="T859" s="26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6" t="s">
        <v>170</v>
      </c>
      <c r="AU859" s="266" t="s">
        <v>87</v>
      </c>
      <c r="AV859" s="15" t="s">
        <v>168</v>
      </c>
      <c r="AW859" s="15" t="s">
        <v>33</v>
      </c>
      <c r="AX859" s="15" t="s">
        <v>34</v>
      </c>
      <c r="AY859" s="266" t="s">
        <v>162</v>
      </c>
    </row>
    <row r="860" s="2" customFormat="1" ht="33" customHeight="1">
      <c r="A860" s="39"/>
      <c r="B860" s="40"/>
      <c r="C860" s="220" t="s">
        <v>996</v>
      </c>
      <c r="D860" s="220" t="s">
        <v>164</v>
      </c>
      <c r="E860" s="221" t="s">
        <v>997</v>
      </c>
      <c r="F860" s="222" t="s">
        <v>998</v>
      </c>
      <c r="G860" s="223" t="s">
        <v>167</v>
      </c>
      <c r="H860" s="224">
        <v>471.73500000000001</v>
      </c>
      <c r="I860" s="225"/>
      <c r="J860" s="226">
        <f>ROUND(I860*H860,1)</f>
        <v>0</v>
      </c>
      <c r="K860" s="227"/>
      <c r="L860" s="45"/>
      <c r="M860" s="228" t="s">
        <v>1</v>
      </c>
      <c r="N860" s="229" t="s">
        <v>43</v>
      </c>
      <c r="O860" s="92"/>
      <c r="P860" s="230">
        <f>O860*H860</f>
        <v>0</v>
      </c>
      <c r="Q860" s="230">
        <v>0.00034499999999999998</v>
      </c>
      <c r="R860" s="230">
        <f>Q860*H860</f>
        <v>0.16274857500000001</v>
      </c>
      <c r="S860" s="230">
        <v>0</v>
      </c>
      <c r="T860" s="231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32" t="s">
        <v>249</v>
      </c>
      <c r="AT860" s="232" t="s">
        <v>164</v>
      </c>
      <c r="AU860" s="232" t="s">
        <v>87</v>
      </c>
      <c r="AY860" s="18" t="s">
        <v>162</v>
      </c>
      <c r="BE860" s="233">
        <f>IF(N860="základní",J860,0)</f>
        <v>0</v>
      </c>
      <c r="BF860" s="233">
        <f>IF(N860="snížená",J860,0)</f>
        <v>0</v>
      </c>
      <c r="BG860" s="233">
        <f>IF(N860="zákl. přenesená",J860,0)</f>
        <v>0</v>
      </c>
      <c r="BH860" s="233">
        <f>IF(N860="sníž. přenesená",J860,0)</f>
        <v>0</v>
      </c>
      <c r="BI860" s="233">
        <f>IF(N860="nulová",J860,0)</f>
        <v>0</v>
      </c>
      <c r="BJ860" s="18" t="s">
        <v>34</v>
      </c>
      <c r="BK860" s="233">
        <f>ROUND(I860*H860,1)</f>
        <v>0</v>
      </c>
      <c r="BL860" s="18" t="s">
        <v>249</v>
      </c>
      <c r="BM860" s="232" t="s">
        <v>999</v>
      </c>
    </row>
    <row r="861" s="2" customFormat="1" ht="16.5" customHeight="1">
      <c r="A861" s="39"/>
      <c r="B861" s="40"/>
      <c r="C861" s="220" t="s">
        <v>1000</v>
      </c>
      <c r="D861" s="220" t="s">
        <v>164</v>
      </c>
      <c r="E861" s="221" t="s">
        <v>1001</v>
      </c>
      <c r="F861" s="222" t="s">
        <v>1002</v>
      </c>
      <c r="G861" s="223" t="s">
        <v>392</v>
      </c>
      <c r="H861" s="224">
        <v>46.990000000000002</v>
      </c>
      <c r="I861" s="225"/>
      <c r="J861" s="226">
        <f>ROUND(I861*H861,1)</f>
        <v>0</v>
      </c>
      <c r="K861" s="227"/>
      <c r="L861" s="45"/>
      <c r="M861" s="228" t="s">
        <v>1</v>
      </c>
      <c r="N861" s="229" t="s">
        <v>43</v>
      </c>
      <c r="O861" s="92"/>
      <c r="P861" s="230">
        <f>O861*H861</f>
        <v>0</v>
      </c>
      <c r="Q861" s="230">
        <v>0.00364</v>
      </c>
      <c r="R861" s="230">
        <f>Q861*H861</f>
        <v>0.17104360000000002</v>
      </c>
      <c r="S861" s="230">
        <v>0</v>
      </c>
      <c r="T861" s="231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32" t="s">
        <v>249</v>
      </c>
      <c r="AT861" s="232" t="s">
        <v>164</v>
      </c>
      <c r="AU861" s="232" t="s">
        <v>87</v>
      </c>
      <c r="AY861" s="18" t="s">
        <v>162</v>
      </c>
      <c r="BE861" s="233">
        <f>IF(N861="základní",J861,0)</f>
        <v>0</v>
      </c>
      <c r="BF861" s="233">
        <f>IF(N861="snížená",J861,0)</f>
        <v>0</v>
      </c>
      <c r="BG861" s="233">
        <f>IF(N861="zákl. přenesená",J861,0)</f>
        <v>0</v>
      </c>
      <c r="BH861" s="233">
        <f>IF(N861="sníž. přenesená",J861,0)</f>
        <v>0</v>
      </c>
      <c r="BI861" s="233">
        <f>IF(N861="nulová",J861,0)</f>
        <v>0</v>
      </c>
      <c r="BJ861" s="18" t="s">
        <v>34</v>
      </c>
      <c r="BK861" s="233">
        <f>ROUND(I861*H861,1)</f>
        <v>0</v>
      </c>
      <c r="BL861" s="18" t="s">
        <v>249</v>
      </c>
      <c r="BM861" s="232" t="s">
        <v>1003</v>
      </c>
    </row>
    <row r="862" s="13" customFormat="1">
      <c r="A862" s="13"/>
      <c r="B862" s="234"/>
      <c r="C862" s="235"/>
      <c r="D862" s="236" t="s">
        <v>170</v>
      </c>
      <c r="E862" s="237" t="s">
        <v>1</v>
      </c>
      <c r="F862" s="238" t="s">
        <v>770</v>
      </c>
      <c r="G862" s="235"/>
      <c r="H862" s="237" t="s">
        <v>1</v>
      </c>
      <c r="I862" s="239"/>
      <c r="J862" s="235"/>
      <c r="K862" s="235"/>
      <c r="L862" s="240"/>
      <c r="M862" s="241"/>
      <c r="N862" s="242"/>
      <c r="O862" s="242"/>
      <c r="P862" s="242"/>
      <c r="Q862" s="242"/>
      <c r="R862" s="242"/>
      <c r="S862" s="242"/>
      <c r="T862" s="24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4" t="s">
        <v>170</v>
      </c>
      <c r="AU862" s="244" t="s">
        <v>87</v>
      </c>
      <c r="AV862" s="13" t="s">
        <v>34</v>
      </c>
      <c r="AW862" s="13" t="s">
        <v>33</v>
      </c>
      <c r="AX862" s="13" t="s">
        <v>78</v>
      </c>
      <c r="AY862" s="244" t="s">
        <v>162</v>
      </c>
    </row>
    <row r="863" s="14" customFormat="1">
      <c r="A863" s="14"/>
      <c r="B863" s="245"/>
      <c r="C863" s="246"/>
      <c r="D863" s="236" t="s">
        <v>170</v>
      </c>
      <c r="E863" s="247" t="s">
        <v>1</v>
      </c>
      <c r="F863" s="248" t="s">
        <v>946</v>
      </c>
      <c r="G863" s="246"/>
      <c r="H863" s="249">
        <v>24.010000000000002</v>
      </c>
      <c r="I863" s="250"/>
      <c r="J863" s="246"/>
      <c r="K863" s="246"/>
      <c r="L863" s="251"/>
      <c r="M863" s="252"/>
      <c r="N863" s="253"/>
      <c r="O863" s="253"/>
      <c r="P863" s="253"/>
      <c r="Q863" s="253"/>
      <c r="R863" s="253"/>
      <c r="S863" s="253"/>
      <c r="T863" s="25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5" t="s">
        <v>170</v>
      </c>
      <c r="AU863" s="255" t="s">
        <v>87</v>
      </c>
      <c r="AV863" s="14" t="s">
        <v>87</v>
      </c>
      <c r="AW863" s="14" t="s">
        <v>33</v>
      </c>
      <c r="AX863" s="14" t="s">
        <v>78</v>
      </c>
      <c r="AY863" s="255" t="s">
        <v>162</v>
      </c>
    </row>
    <row r="864" s="13" customFormat="1">
      <c r="A864" s="13"/>
      <c r="B864" s="234"/>
      <c r="C864" s="235"/>
      <c r="D864" s="236" t="s">
        <v>170</v>
      </c>
      <c r="E864" s="237" t="s">
        <v>1</v>
      </c>
      <c r="F864" s="238" t="s">
        <v>296</v>
      </c>
      <c r="G864" s="235"/>
      <c r="H864" s="237" t="s">
        <v>1</v>
      </c>
      <c r="I864" s="239"/>
      <c r="J864" s="235"/>
      <c r="K864" s="235"/>
      <c r="L864" s="240"/>
      <c r="M864" s="241"/>
      <c r="N864" s="242"/>
      <c r="O864" s="242"/>
      <c r="P864" s="242"/>
      <c r="Q864" s="242"/>
      <c r="R864" s="242"/>
      <c r="S864" s="242"/>
      <c r="T864" s="24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4" t="s">
        <v>170</v>
      </c>
      <c r="AU864" s="244" t="s">
        <v>87</v>
      </c>
      <c r="AV864" s="13" t="s">
        <v>34</v>
      </c>
      <c r="AW864" s="13" t="s">
        <v>33</v>
      </c>
      <c r="AX864" s="13" t="s">
        <v>78</v>
      </c>
      <c r="AY864" s="244" t="s">
        <v>162</v>
      </c>
    </row>
    <row r="865" s="14" customFormat="1">
      <c r="A865" s="14"/>
      <c r="B865" s="245"/>
      <c r="C865" s="246"/>
      <c r="D865" s="236" t="s">
        <v>170</v>
      </c>
      <c r="E865" s="247" t="s">
        <v>1</v>
      </c>
      <c r="F865" s="248" t="s">
        <v>947</v>
      </c>
      <c r="G865" s="246"/>
      <c r="H865" s="249">
        <v>7.4649999999999999</v>
      </c>
      <c r="I865" s="250"/>
      <c r="J865" s="246"/>
      <c r="K865" s="246"/>
      <c r="L865" s="251"/>
      <c r="M865" s="252"/>
      <c r="N865" s="253"/>
      <c r="O865" s="253"/>
      <c r="P865" s="253"/>
      <c r="Q865" s="253"/>
      <c r="R865" s="253"/>
      <c r="S865" s="253"/>
      <c r="T865" s="25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5" t="s">
        <v>170</v>
      </c>
      <c r="AU865" s="255" t="s">
        <v>87</v>
      </c>
      <c r="AV865" s="14" t="s">
        <v>87</v>
      </c>
      <c r="AW865" s="14" t="s">
        <v>33</v>
      </c>
      <c r="AX865" s="14" t="s">
        <v>78</v>
      </c>
      <c r="AY865" s="255" t="s">
        <v>162</v>
      </c>
    </row>
    <row r="866" s="13" customFormat="1">
      <c r="A866" s="13"/>
      <c r="B866" s="234"/>
      <c r="C866" s="235"/>
      <c r="D866" s="236" t="s">
        <v>170</v>
      </c>
      <c r="E866" s="237" t="s">
        <v>1</v>
      </c>
      <c r="F866" s="238" t="s">
        <v>298</v>
      </c>
      <c r="G866" s="235"/>
      <c r="H866" s="237" t="s">
        <v>1</v>
      </c>
      <c r="I866" s="239"/>
      <c r="J866" s="235"/>
      <c r="K866" s="235"/>
      <c r="L866" s="240"/>
      <c r="M866" s="241"/>
      <c r="N866" s="242"/>
      <c r="O866" s="242"/>
      <c r="P866" s="242"/>
      <c r="Q866" s="242"/>
      <c r="R866" s="242"/>
      <c r="S866" s="242"/>
      <c r="T866" s="24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4" t="s">
        <v>170</v>
      </c>
      <c r="AU866" s="244" t="s">
        <v>87</v>
      </c>
      <c r="AV866" s="13" t="s">
        <v>34</v>
      </c>
      <c r="AW866" s="13" t="s">
        <v>33</v>
      </c>
      <c r="AX866" s="13" t="s">
        <v>78</v>
      </c>
      <c r="AY866" s="244" t="s">
        <v>162</v>
      </c>
    </row>
    <row r="867" s="14" customFormat="1">
      <c r="A867" s="14"/>
      <c r="B867" s="245"/>
      <c r="C867" s="246"/>
      <c r="D867" s="236" t="s">
        <v>170</v>
      </c>
      <c r="E867" s="247" t="s">
        <v>1</v>
      </c>
      <c r="F867" s="248" t="s">
        <v>947</v>
      </c>
      <c r="G867" s="246"/>
      <c r="H867" s="249">
        <v>7.4649999999999999</v>
      </c>
      <c r="I867" s="250"/>
      <c r="J867" s="246"/>
      <c r="K867" s="246"/>
      <c r="L867" s="251"/>
      <c r="M867" s="252"/>
      <c r="N867" s="253"/>
      <c r="O867" s="253"/>
      <c r="P867" s="253"/>
      <c r="Q867" s="253"/>
      <c r="R867" s="253"/>
      <c r="S867" s="253"/>
      <c r="T867" s="25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5" t="s">
        <v>170</v>
      </c>
      <c r="AU867" s="255" t="s">
        <v>87</v>
      </c>
      <c r="AV867" s="14" t="s">
        <v>87</v>
      </c>
      <c r="AW867" s="14" t="s">
        <v>33</v>
      </c>
      <c r="AX867" s="14" t="s">
        <v>78</v>
      </c>
      <c r="AY867" s="255" t="s">
        <v>162</v>
      </c>
    </row>
    <row r="868" s="13" customFormat="1">
      <c r="A868" s="13"/>
      <c r="B868" s="234"/>
      <c r="C868" s="235"/>
      <c r="D868" s="236" t="s">
        <v>170</v>
      </c>
      <c r="E868" s="237" t="s">
        <v>1</v>
      </c>
      <c r="F868" s="238" t="s">
        <v>694</v>
      </c>
      <c r="G868" s="235"/>
      <c r="H868" s="237" t="s">
        <v>1</v>
      </c>
      <c r="I868" s="239"/>
      <c r="J868" s="235"/>
      <c r="K868" s="235"/>
      <c r="L868" s="240"/>
      <c r="M868" s="241"/>
      <c r="N868" s="242"/>
      <c r="O868" s="242"/>
      <c r="P868" s="242"/>
      <c r="Q868" s="242"/>
      <c r="R868" s="242"/>
      <c r="S868" s="242"/>
      <c r="T868" s="24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4" t="s">
        <v>170</v>
      </c>
      <c r="AU868" s="244" t="s">
        <v>87</v>
      </c>
      <c r="AV868" s="13" t="s">
        <v>34</v>
      </c>
      <c r="AW868" s="13" t="s">
        <v>33</v>
      </c>
      <c r="AX868" s="13" t="s">
        <v>78</v>
      </c>
      <c r="AY868" s="244" t="s">
        <v>162</v>
      </c>
    </row>
    <row r="869" s="14" customFormat="1">
      <c r="A869" s="14"/>
      <c r="B869" s="245"/>
      <c r="C869" s="246"/>
      <c r="D869" s="236" t="s">
        <v>170</v>
      </c>
      <c r="E869" s="247" t="s">
        <v>1</v>
      </c>
      <c r="F869" s="248" t="s">
        <v>948</v>
      </c>
      <c r="G869" s="246"/>
      <c r="H869" s="249">
        <v>8.0500000000000007</v>
      </c>
      <c r="I869" s="250"/>
      <c r="J869" s="246"/>
      <c r="K869" s="246"/>
      <c r="L869" s="251"/>
      <c r="M869" s="252"/>
      <c r="N869" s="253"/>
      <c r="O869" s="253"/>
      <c r="P869" s="253"/>
      <c r="Q869" s="253"/>
      <c r="R869" s="253"/>
      <c r="S869" s="253"/>
      <c r="T869" s="25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5" t="s">
        <v>170</v>
      </c>
      <c r="AU869" s="255" t="s">
        <v>87</v>
      </c>
      <c r="AV869" s="14" t="s">
        <v>87</v>
      </c>
      <c r="AW869" s="14" t="s">
        <v>33</v>
      </c>
      <c r="AX869" s="14" t="s">
        <v>78</v>
      </c>
      <c r="AY869" s="255" t="s">
        <v>162</v>
      </c>
    </row>
    <row r="870" s="15" customFormat="1">
      <c r="A870" s="15"/>
      <c r="B870" s="256"/>
      <c r="C870" s="257"/>
      <c r="D870" s="236" t="s">
        <v>170</v>
      </c>
      <c r="E870" s="258" t="s">
        <v>1</v>
      </c>
      <c r="F870" s="259" t="s">
        <v>180</v>
      </c>
      <c r="G870" s="257"/>
      <c r="H870" s="260">
        <v>46.990000000000002</v>
      </c>
      <c r="I870" s="261"/>
      <c r="J870" s="257"/>
      <c r="K870" s="257"/>
      <c r="L870" s="262"/>
      <c r="M870" s="263"/>
      <c r="N870" s="264"/>
      <c r="O870" s="264"/>
      <c r="P870" s="264"/>
      <c r="Q870" s="264"/>
      <c r="R870" s="264"/>
      <c r="S870" s="264"/>
      <c r="T870" s="26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6" t="s">
        <v>170</v>
      </c>
      <c r="AU870" s="266" t="s">
        <v>87</v>
      </c>
      <c r="AV870" s="15" t="s">
        <v>168</v>
      </c>
      <c r="AW870" s="15" t="s">
        <v>33</v>
      </c>
      <c r="AX870" s="15" t="s">
        <v>34</v>
      </c>
      <c r="AY870" s="266" t="s">
        <v>162</v>
      </c>
    </row>
    <row r="871" s="2" customFormat="1" ht="24.15" customHeight="1">
      <c r="A871" s="39"/>
      <c r="B871" s="40"/>
      <c r="C871" s="220" t="s">
        <v>1004</v>
      </c>
      <c r="D871" s="220" t="s">
        <v>164</v>
      </c>
      <c r="E871" s="221" t="s">
        <v>1005</v>
      </c>
      <c r="F871" s="222" t="s">
        <v>1006</v>
      </c>
      <c r="G871" s="223" t="s">
        <v>392</v>
      </c>
      <c r="H871" s="224">
        <v>46.990000000000002</v>
      </c>
      <c r="I871" s="225"/>
      <c r="J871" s="226">
        <f>ROUND(I871*H871,1)</f>
        <v>0</v>
      </c>
      <c r="K871" s="227"/>
      <c r="L871" s="45"/>
      <c r="M871" s="228" t="s">
        <v>1</v>
      </c>
      <c r="N871" s="229" t="s">
        <v>43</v>
      </c>
      <c r="O871" s="92"/>
      <c r="P871" s="230">
        <f>O871*H871</f>
        <v>0</v>
      </c>
      <c r="Q871" s="230">
        <v>0.00228385</v>
      </c>
      <c r="R871" s="230">
        <f>Q871*H871</f>
        <v>0.10731811150000001</v>
      </c>
      <c r="S871" s="230">
        <v>0</v>
      </c>
      <c r="T871" s="231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2" t="s">
        <v>249</v>
      </c>
      <c r="AT871" s="232" t="s">
        <v>164</v>
      </c>
      <c r="AU871" s="232" t="s">
        <v>87</v>
      </c>
      <c r="AY871" s="18" t="s">
        <v>162</v>
      </c>
      <c r="BE871" s="233">
        <f>IF(N871="základní",J871,0)</f>
        <v>0</v>
      </c>
      <c r="BF871" s="233">
        <f>IF(N871="snížená",J871,0)</f>
        <v>0</v>
      </c>
      <c r="BG871" s="233">
        <f>IF(N871="zákl. přenesená",J871,0)</f>
        <v>0</v>
      </c>
      <c r="BH871" s="233">
        <f>IF(N871="sníž. přenesená",J871,0)</f>
        <v>0</v>
      </c>
      <c r="BI871" s="233">
        <f>IF(N871="nulová",J871,0)</f>
        <v>0</v>
      </c>
      <c r="BJ871" s="18" t="s">
        <v>34</v>
      </c>
      <c r="BK871" s="233">
        <f>ROUND(I871*H871,1)</f>
        <v>0</v>
      </c>
      <c r="BL871" s="18" t="s">
        <v>249</v>
      </c>
      <c r="BM871" s="232" t="s">
        <v>1007</v>
      </c>
    </row>
    <row r="872" s="13" customFormat="1">
      <c r="A872" s="13"/>
      <c r="B872" s="234"/>
      <c r="C872" s="235"/>
      <c r="D872" s="236" t="s">
        <v>170</v>
      </c>
      <c r="E872" s="237" t="s">
        <v>1</v>
      </c>
      <c r="F872" s="238" t="s">
        <v>770</v>
      </c>
      <c r="G872" s="235"/>
      <c r="H872" s="237" t="s">
        <v>1</v>
      </c>
      <c r="I872" s="239"/>
      <c r="J872" s="235"/>
      <c r="K872" s="235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170</v>
      </c>
      <c r="AU872" s="244" t="s">
        <v>87</v>
      </c>
      <c r="AV872" s="13" t="s">
        <v>34</v>
      </c>
      <c r="AW872" s="13" t="s">
        <v>33</v>
      </c>
      <c r="AX872" s="13" t="s">
        <v>78</v>
      </c>
      <c r="AY872" s="244" t="s">
        <v>162</v>
      </c>
    </row>
    <row r="873" s="14" customFormat="1">
      <c r="A873" s="14"/>
      <c r="B873" s="245"/>
      <c r="C873" s="246"/>
      <c r="D873" s="236" t="s">
        <v>170</v>
      </c>
      <c r="E873" s="247" t="s">
        <v>1</v>
      </c>
      <c r="F873" s="248" t="s">
        <v>946</v>
      </c>
      <c r="G873" s="246"/>
      <c r="H873" s="249">
        <v>24.010000000000002</v>
      </c>
      <c r="I873" s="250"/>
      <c r="J873" s="246"/>
      <c r="K873" s="246"/>
      <c r="L873" s="251"/>
      <c r="M873" s="252"/>
      <c r="N873" s="253"/>
      <c r="O873" s="253"/>
      <c r="P873" s="253"/>
      <c r="Q873" s="253"/>
      <c r="R873" s="253"/>
      <c r="S873" s="253"/>
      <c r="T873" s="25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5" t="s">
        <v>170</v>
      </c>
      <c r="AU873" s="255" t="s">
        <v>87</v>
      </c>
      <c r="AV873" s="14" t="s">
        <v>87</v>
      </c>
      <c r="AW873" s="14" t="s">
        <v>33</v>
      </c>
      <c r="AX873" s="14" t="s">
        <v>78</v>
      </c>
      <c r="AY873" s="255" t="s">
        <v>162</v>
      </c>
    </row>
    <row r="874" s="13" customFormat="1">
      <c r="A874" s="13"/>
      <c r="B874" s="234"/>
      <c r="C874" s="235"/>
      <c r="D874" s="236" t="s">
        <v>170</v>
      </c>
      <c r="E874" s="237" t="s">
        <v>1</v>
      </c>
      <c r="F874" s="238" t="s">
        <v>296</v>
      </c>
      <c r="G874" s="235"/>
      <c r="H874" s="237" t="s">
        <v>1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170</v>
      </c>
      <c r="AU874" s="244" t="s">
        <v>87</v>
      </c>
      <c r="AV874" s="13" t="s">
        <v>34</v>
      </c>
      <c r="AW874" s="13" t="s">
        <v>33</v>
      </c>
      <c r="AX874" s="13" t="s">
        <v>78</v>
      </c>
      <c r="AY874" s="244" t="s">
        <v>162</v>
      </c>
    </row>
    <row r="875" s="14" customFormat="1">
      <c r="A875" s="14"/>
      <c r="B875" s="245"/>
      <c r="C875" s="246"/>
      <c r="D875" s="236" t="s">
        <v>170</v>
      </c>
      <c r="E875" s="247" t="s">
        <v>1</v>
      </c>
      <c r="F875" s="248" t="s">
        <v>947</v>
      </c>
      <c r="G875" s="246"/>
      <c r="H875" s="249">
        <v>7.4649999999999999</v>
      </c>
      <c r="I875" s="250"/>
      <c r="J875" s="246"/>
      <c r="K875" s="246"/>
      <c r="L875" s="251"/>
      <c r="M875" s="252"/>
      <c r="N875" s="253"/>
      <c r="O875" s="253"/>
      <c r="P875" s="253"/>
      <c r="Q875" s="253"/>
      <c r="R875" s="253"/>
      <c r="S875" s="253"/>
      <c r="T875" s="25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5" t="s">
        <v>170</v>
      </c>
      <c r="AU875" s="255" t="s">
        <v>87</v>
      </c>
      <c r="AV875" s="14" t="s">
        <v>87</v>
      </c>
      <c r="AW875" s="14" t="s">
        <v>33</v>
      </c>
      <c r="AX875" s="14" t="s">
        <v>78</v>
      </c>
      <c r="AY875" s="255" t="s">
        <v>162</v>
      </c>
    </row>
    <row r="876" s="13" customFormat="1">
      <c r="A876" s="13"/>
      <c r="B876" s="234"/>
      <c r="C876" s="235"/>
      <c r="D876" s="236" t="s">
        <v>170</v>
      </c>
      <c r="E876" s="237" t="s">
        <v>1</v>
      </c>
      <c r="F876" s="238" t="s">
        <v>298</v>
      </c>
      <c r="G876" s="235"/>
      <c r="H876" s="237" t="s">
        <v>1</v>
      </c>
      <c r="I876" s="239"/>
      <c r="J876" s="235"/>
      <c r="K876" s="235"/>
      <c r="L876" s="240"/>
      <c r="M876" s="241"/>
      <c r="N876" s="242"/>
      <c r="O876" s="242"/>
      <c r="P876" s="242"/>
      <c r="Q876" s="242"/>
      <c r="R876" s="242"/>
      <c r="S876" s="242"/>
      <c r="T876" s="24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4" t="s">
        <v>170</v>
      </c>
      <c r="AU876" s="244" t="s">
        <v>87</v>
      </c>
      <c r="AV876" s="13" t="s">
        <v>34</v>
      </c>
      <c r="AW876" s="13" t="s">
        <v>33</v>
      </c>
      <c r="AX876" s="13" t="s">
        <v>78</v>
      </c>
      <c r="AY876" s="244" t="s">
        <v>162</v>
      </c>
    </row>
    <row r="877" s="14" customFormat="1">
      <c r="A877" s="14"/>
      <c r="B877" s="245"/>
      <c r="C877" s="246"/>
      <c r="D877" s="236" t="s">
        <v>170</v>
      </c>
      <c r="E877" s="247" t="s">
        <v>1</v>
      </c>
      <c r="F877" s="248" t="s">
        <v>947</v>
      </c>
      <c r="G877" s="246"/>
      <c r="H877" s="249">
        <v>7.4649999999999999</v>
      </c>
      <c r="I877" s="250"/>
      <c r="J877" s="246"/>
      <c r="K877" s="246"/>
      <c r="L877" s="251"/>
      <c r="M877" s="252"/>
      <c r="N877" s="253"/>
      <c r="O877" s="253"/>
      <c r="P877" s="253"/>
      <c r="Q877" s="253"/>
      <c r="R877" s="253"/>
      <c r="S877" s="253"/>
      <c r="T877" s="25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5" t="s">
        <v>170</v>
      </c>
      <c r="AU877" s="255" t="s">
        <v>87</v>
      </c>
      <c r="AV877" s="14" t="s">
        <v>87</v>
      </c>
      <c r="AW877" s="14" t="s">
        <v>33</v>
      </c>
      <c r="AX877" s="14" t="s">
        <v>78</v>
      </c>
      <c r="AY877" s="255" t="s">
        <v>162</v>
      </c>
    </row>
    <row r="878" s="13" customFormat="1">
      <c r="A878" s="13"/>
      <c r="B878" s="234"/>
      <c r="C878" s="235"/>
      <c r="D878" s="236" t="s">
        <v>170</v>
      </c>
      <c r="E878" s="237" t="s">
        <v>1</v>
      </c>
      <c r="F878" s="238" t="s">
        <v>694</v>
      </c>
      <c r="G878" s="235"/>
      <c r="H878" s="237" t="s">
        <v>1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170</v>
      </c>
      <c r="AU878" s="244" t="s">
        <v>87</v>
      </c>
      <c r="AV878" s="13" t="s">
        <v>34</v>
      </c>
      <c r="AW878" s="13" t="s">
        <v>33</v>
      </c>
      <c r="AX878" s="13" t="s">
        <v>78</v>
      </c>
      <c r="AY878" s="244" t="s">
        <v>162</v>
      </c>
    </row>
    <row r="879" s="14" customFormat="1">
      <c r="A879" s="14"/>
      <c r="B879" s="245"/>
      <c r="C879" s="246"/>
      <c r="D879" s="236" t="s">
        <v>170</v>
      </c>
      <c r="E879" s="247" t="s">
        <v>1</v>
      </c>
      <c r="F879" s="248" t="s">
        <v>948</v>
      </c>
      <c r="G879" s="246"/>
      <c r="H879" s="249">
        <v>8.0500000000000007</v>
      </c>
      <c r="I879" s="250"/>
      <c r="J879" s="246"/>
      <c r="K879" s="246"/>
      <c r="L879" s="251"/>
      <c r="M879" s="252"/>
      <c r="N879" s="253"/>
      <c r="O879" s="253"/>
      <c r="P879" s="253"/>
      <c r="Q879" s="253"/>
      <c r="R879" s="253"/>
      <c r="S879" s="253"/>
      <c r="T879" s="25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5" t="s">
        <v>170</v>
      </c>
      <c r="AU879" s="255" t="s">
        <v>87</v>
      </c>
      <c r="AV879" s="14" t="s">
        <v>87</v>
      </c>
      <c r="AW879" s="14" t="s">
        <v>33</v>
      </c>
      <c r="AX879" s="14" t="s">
        <v>78</v>
      </c>
      <c r="AY879" s="255" t="s">
        <v>162</v>
      </c>
    </row>
    <row r="880" s="15" customFormat="1">
      <c r="A880" s="15"/>
      <c r="B880" s="256"/>
      <c r="C880" s="257"/>
      <c r="D880" s="236" t="s">
        <v>170</v>
      </c>
      <c r="E880" s="258" t="s">
        <v>1</v>
      </c>
      <c r="F880" s="259" t="s">
        <v>180</v>
      </c>
      <c r="G880" s="257"/>
      <c r="H880" s="260">
        <v>46.990000000000002</v>
      </c>
      <c r="I880" s="261"/>
      <c r="J880" s="257"/>
      <c r="K880" s="257"/>
      <c r="L880" s="262"/>
      <c r="M880" s="263"/>
      <c r="N880" s="264"/>
      <c r="O880" s="264"/>
      <c r="P880" s="264"/>
      <c r="Q880" s="264"/>
      <c r="R880" s="264"/>
      <c r="S880" s="264"/>
      <c r="T880" s="26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66" t="s">
        <v>170</v>
      </c>
      <c r="AU880" s="266" t="s">
        <v>87</v>
      </c>
      <c r="AV880" s="15" t="s">
        <v>168</v>
      </c>
      <c r="AW880" s="15" t="s">
        <v>33</v>
      </c>
      <c r="AX880" s="15" t="s">
        <v>34</v>
      </c>
      <c r="AY880" s="266" t="s">
        <v>162</v>
      </c>
    </row>
    <row r="881" s="2" customFormat="1" ht="33" customHeight="1">
      <c r="A881" s="39"/>
      <c r="B881" s="40"/>
      <c r="C881" s="220" t="s">
        <v>1008</v>
      </c>
      <c r="D881" s="220" t="s">
        <v>164</v>
      </c>
      <c r="E881" s="221" t="s">
        <v>1009</v>
      </c>
      <c r="F881" s="222" t="s">
        <v>1010</v>
      </c>
      <c r="G881" s="223" t="s">
        <v>392</v>
      </c>
      <c r="H881" s="224">
        <v>123.8</v>
      </c>
      <c r="I881" s="225"/>
      <c r="J881" s="226">
        <f>ROUND(I881*H881,1)</f>
        <v>0</v>
      </c>
      <c r="K881" s="227"/>
      <c r="L881" s="45"/>
      <c r="M881" s="228" t="s">
        <v>1</v>
      </c>
      <c r="N881" s="229" t="s">
        <v>43</v>
      </c>
      <c r="O881" s="92"/>
      <c r="P881" s="230">
        <f>O881*H881</f>
        <v>0</v>
      </c>
      <c r="Q881" s="230">
        <v>0.00365</v>
      </c>
      <c r="R881" s="230">
        <f>Q881*H881</f>
        <v>0.45186999999999999</v>
      </c>
      <c r="S881" s="230">
        <v>0</v>
      </c>
      <c r="T881" s="231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2" t="s">
        <v>249</v>
      </c>
      <c r="AT881" s="232" t="s">
        <v>164</v>
      </c>
      <c r="AU881" s="232" t="s">
        <v>87</v>
      </c>
      <c r="AY881" s="18" t="s">
        <v>162</v>
      </c>
      <c r="BE881" s="233">
        <f>IF(N881="základní",J881,0)</f>
        <v>0</v>
      </c>
      <c r="BF881" s="233">
        <f>IF(N881="snížená",J881,0)</f>
        <v>0</v>
      </c>
      <c r="BG881" s="233">
        <f>IF(N881="zákl. přenesená",J881,0)</f>
        <v>0</v>
      </c>
      <c r="BH881" s="233">
        <f>IF(N881="sníž. přenesená",J881,0)</f>
        <v>0</v>
      </c>
      <c r="BI881" s="233">
        <f>IF(N881="nulová",J881,0)</f>
        <v>0</v>
      </c>
      <c r="BJ881" s="18" t="s">
        <v>34</v>
      </c>
      <c r="BK881" s="233">
        <f>ROUND(I881*H881,1)</f>
        <v>0</v>
      </c>
      <c r="BL881" s="18" t="s">
        <v>249</v>
      </c>
      <c r="BM881" s="232" t="s">
        <v>1011</v>
      </c>
    </row>
    <row r="882" s="13" customFormat="1">
      <c r="A882" s="13"/>
      <c r="B882" s="234"/>
      <c r="C882" s="235"/>
      <c r="D882" s="236" t="s">
        <v>170</v>
      </c>
      <c r="E882" s="237" t="s">
        <v>1</v>
      </c>
      <c r="F882" s="238" t="s">
        <v>1012</v>
      </c>
      <c r="G882" s="235"/>
      <c r="H882" s="237" t="s">
        <v>1</v>
      </c>
      <c r="I882" s="239"/>
      <c r="J882" s="235"/>
      <c r="K882" s="235"/>
      <c r="L882" s="240"/>
      <c r="M882" s="241"/>
      <c r="N882" s="242"/>
      <c r="O882" s="242"/>
      <c r="P882" s="242"/>
      <c r="Q882" s="242"/>
      <c r="R882" s="242"/>
      <c r="S882" s="242"/>
      <c r="T882" s="24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4" t="s">
        <v>170</v>
      </c>
      <c r="AU882" s="244" t="s">
        <v>87</v>
      </c>
      <c r="AV882" s="13" t="s">
        <v>34</v>
      </c>
      <c r="AW882" s="13" t="s">
        <v>33</v>
      </c>
      <c r="AX882" s="13" t="s">
        <v>78</v>
      </c>
      <c r="AY882" s="244" t="s">
        <v>162</v>
      </c>
    </row>
    <row r="883" s="14" customFormat="1">
      <c r="A883" s="14"/>
      <c r="B883" s="245"/>
      <c r="C883" s="246"/>
      <c r="D883" s="236" t="s">
        <v>170</v>
      </c>
      <c r="E883" s="247" t="s">
        <v>1</v>
      </c>
      <c r="F883" s="248" t="s">
        <v>1013</v>
      </c>
      <c r="G883" s="246"/>
      <c r="H883" s="249">
        <v>123.8</v>
      </c>
      <c r="I883" s="250"/>
      <c r="J883" s="246"/>
      <c r="K883" s="246"/>
      <c r="L883" s="251"/>
      <c r="M883" s="252"/>
      <c r="N883" s="253"/>
      <c r="O883" s="253"/>
      <c r="P883" s="253"/>
      <c r="Q883" s="253"/>
      <c r="R883" s="253"/>
      <c r="S883" s="253"/>
      <c r="T883" s="25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5" t="s">
        <v>170</v>
      </c>
      <c r="AU883" s="255" t="s">
        <v>87</v>
      </c>
      <c r="AV883" s="14" t="s">
        <v>87</v>
      </c>
      <c r="AW883" s="14" t="s">
        <v>33</v>
      </c>
      <c r="AX883" s="14" t="s">
        <v>34</v>
      </c>
      <c r="AY883" s="255" t="s">
        <v>162</v>
      </c>
    </row>
    <row r="884" s="2" customFormat="1" ht="33" customHeight="1">
      <c r="A884" s="39"/>
      <c r="B884" s="40"/>
      <c r="C884" s="220" t="s">
        <v>1014</v>
      </c>
      <c r="D884" s="220" t="s">
        <v>164</v>
      </c>
      <c r="E884" s="221" t="s">
        <v>1015</v>
      </c>
      <c r="F884" s="222" t="s">
        <v>1016</v>
      </c>
      <c r="G884" s="223" t="s">
        <v>167</v>
      </c>
      <c r="H884" s="224">
        <v>125.657</v>
      </c>
      <c r="I884" s="225"/>
      <c r="J884" s="226">
        <f>ROUND(I884*H884,1)</f>
        <v>0</v>
      </c>
      <c r="K884" s="227"/>
      <c r="L884" s="45"/>
      <c r="M884" s="228" t="s">
        <v>1</v>
      </c>
      <c r="N884" s="229" t="s">
        <v>43</v>
      </c>
      <c r="O884" s="92"/>
      <c r="P884" s="230">
        <f>O884*H884</f>
        <v>0</v>
      </c>
      <c r="Q884" s="230">
        <v>0.0078280999999999993</v>
      </c>
      <c r="R884" s="230">
        <f>Q884*H884</f>
        <v>0.9836555616999999</v>
      </c>
      <c r="S884" s="230">
        <v>0</v>
      </c>
      <c r="T884" s="231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2" t="s">
        <v>249</v>
      </c>
      <c r="AT884" s="232" t="s">
        <v>164</v>
      </c>
      <c r="AU884" s="232" t="s">
        <v>87</v>
      </c>
      <c r="AY884" s="18" t="s">
        <v>162</v>
      </c>
      <c r="BE884" s="233">
        <f>IF(N884="základní",J884,0)</f>
        <v>0</v>
      </c>
      <c r="BF884" s="233">
        <f>IF(N884="snížená",J884,0)</f>
        <v>0</v>
      </c>
      <c r="BG884" s="233">
        <f>IF(N884="zákl. přenesená",J884,0)</f>
        <v>0</v>
      </c>
      <c r="BH884" s="233">
        <f>IF(N884="sníž. přenesená",J884,0)</f>
        <v>0</v>
      </c>
      <c r="BI884" s="233">
        <f>IF(N884="nulová",J884,0)</f>
        <v>0</v>
      </c>
      <c r="BJ884" s="18" t="s">
        <v>34</v>
      </c>
      <c r="BK884" s="233">
        <f>ROUND(I884*H884,1)</f>
        <v>0</v>
      </c>
      <c r="BL884" s="18" t="s">
        <v>249</v>
      </c>
      <c r="BM884" s="232" t="s">
        <v>1017</v>
      </c>
    </row>
    <row r="885" s="13" customFormat="1">
      <c r="A885" s="13"/>
      <c r="B885" s="234"/>
      <c r="C885" s="235"/>
      <c r="D885" s="236" t="s">
        <v>170</v>
      </c>
      <c r="E885" s="237" t="s">
        <v>1</v>
      </c>
      <c r="F885" s="238" t="s">
        <v>1018</v>
      </c>
      <c r="G885" s="235"/>
      <c r="H885" s="237" t="s">
        <v>1</v>
      </c>
      <c r="I885" s="239"/>
      <c r="J885" s="235"/>
      <c r="K885" s="235"/>
      <c r="L885" s="240"/>
      <c r="M885" s="241"/>
      <c r="N885" s="242"/>
      <c r="O885" s="242"/>
      <c r="P885" s="242"/>
      <c r="Q885" s="242"/>
      <c r="R885" s="242"/>
      <c r="S885" s="242"/>
      <c r="T885" s="24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4" t="s">
        <v>170</v>
      </c>
      <c r="AU885" s="244" t="s">
        <v>87</v>
      </c>
      <c r="AV885" s="13" t="s">
        <v>34</v>
      </c>
      <c r="AW885" s="13" t="s">
        <v>33</v>
      </c>
      <c r="AX885" s="13" t="s">
        <v>78</v>
      </c>
      <c r="AY885" s="244" t="s">
        <v>162</v>
      </c>
    </row>
    <row r="886" s="14" customFormat="1">
      <c r="A886" s="14"/>
      <c r="B886" s="245"/>
      <c r="C886" s="246"/>
      <c r="D886" s="236" t="s">
        <v>170</v>
      </c>
      <c r="E886" s="247" t="s">
        <v>1</v>
      </c>
      <c r="F886" s="248" t="s">
        <v>1019</v>
      </c>
      <c r="G886" s="246"/>
      <c r="H886" s="249">
        <v>125.657</v>
      </c>
      <c r="I886" s="250"/>
      <c r="J886" s="246"/>
      <c r="K886" s="246"/>
      <c r="L886" s="251"/>
      <c r="M886" s="252"/>
      <c r="N886" s="253"/>
      <c r="O886" s="253"/>
      <c r="P886" s="253"/>
      <c r="Q886" s="253"/>
      <c r="R886" s="253"/>
      <c r="S886" s="253"/>
      <c r="T886" s="25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5" t="s">
        <v>170</v>
      </c>
      <c r="AU886" s="255" t="s">
        <v>87</v>
      </c>
      <c r="AV886" s="14" t="s">
        <v>87</v>
      </c>
      <c r="AW886" s="14" t="s">
        <v>33</v>
      </c>
      <c r="AX886" s="14" t="s">
        <v>34</v>
      </c>
      <c r="AY886" s="255" t="s">
        <v>162</v>
      </c>
    </row>
    <row r="887" s="2" customFormat="1" ht="33" customHeight="1">
      <c r="A887" s="39"/>
      <c r="B887" s="40"/>
      <c r="C887" s="220" t="s">
        <v>1020</v>
      </c>
      <c r="D887" s="220" t="s">
        <v>164</v>
      </c>
      <c r="E887" s="221" t="s">
        <v>1021</v>
      </c>
      <c r="F887" s="222" t="s">
        <v>1022</v>
      </c>
      <c r="G887" s="223" t="s">
        <v>167</v>
      </c>
      <c r="H887" s="224">
        <v>4.6379999999999999</v>
      </c>
      <c r="I887" s="225"/>
      <c r="J887" s="226">
        <f>ROUND(I887*H887,1)</f>
        <v>0</v>
      </c>
      <c r="K887" s="227"/>
      <c r="L887" s="45"/>
      <c r="M887" s="228" t="s">
        <v>1</v>
      </c>
      <c r="N887" s="229" t="s">
        <v>43</v>
      </c>
      <c r="O887" s="92"/>
      <c r="P887" s="230">
        <f>O887*H887</f>
        <v>0</v>
      </c>
      <c r="Q887" s="230">
        <v>0.0097625000000000003</v>
      </c>
      <c r="R887" s="230">
        <f>Q887*H887</f>
        <v>0.045278474999999999</v>
      </c>
      <c r="S887" s="230">
        <v>0</v>
      </c>
      <c r="T887" s="231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32" t="s">
        <v>249</v>
      </c>
      <c r="AT887" s="232" t="s">
        <v>164</v>
      </c>
      <c r="AU887" s="232" t="s">
        <v>87</v>
      </c>
      <c r="AY887" s="18" t="s">
        <v>162</v>
      </c>
      <c r="BE887" s="233">
        <f>IF(N887="základní",J887,0)</f>
        <v>0</v>
      </c>
      <c r="BF887" s="233">
        <f>IF(N887="snížená",J887,0)</f>
        <v>0</v>
      </c>
      <c r="BG887" s="233">
        <f>IF(N887="zákl. přenesená",J887,0)</f>
        <v>0</v>
      </c>
      <c r="BH887" s="233">
        <f>IF(N887="sníž. přenesená",J887,0)</f>
        <v>0</v>
      </c>
      <c r="BI887" s="233">
        <f>IF(N887="nulová",J887,0)</f>
        <v>0</v>
      </c>
      <c r="BJ887" s="18" t="s">
        <v>34</v>
      </c>
      <c r="BK887" s="233">
        <f>ROUND(I887*H887,1)</f>
        <v>0</v>
      </c>
      <c r="BL887" s="18" t="s">
        <v>249</v>
      </c>
      <c r="BM887" s="232" t="s">
        <v>1023</v>
      </c>
    </row>
    <row r="888" s="13" customFormat="1">
      <c r="A888" s="13"/>
      <c r="B888" s="234"/>
      <c r="C888" s="235"/>
      <c r="D888" s="236" t="s">
        <v>170</v>
      </c>
      <c r="E888" s="237" t="s">
        <v>1</v>
      </c>
      <c r="F888" s="238" t="s">
        <v>1024</v>
      </c>
      <c r="G888" s="235"/>
      <c r="H888" s="237" t="s">
        <v>1</v>
      </c>
      <c r="I888" s="239"/>
      <c r="J888" s="235"/>
      <c r="K888" s="235"/>
      <c r="L888" s="240"/>
      <c r="M888" s="241"/>
      <c r="N888" s="242"/>
      <c r="O888" s="242"/>
      <c r="P888" s="242"/>
      <c r="Q888" s="242"/>
      <c r="R888" s="242"/>
      <c r="S888" s="242"/>
      <c r="T888" s="24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4" t="s">
        <v>170</v>
      </c>
      <c r="AU888" s="244" t="s">
        <v>87</v>
      </c>
      <c r="AV888" s="13" t="s">
        <v>34</v>
      </c>
      <c r="AW888" s="13" t="s">
        <v>33</v>
      </c>
      <c r="AX888" s="13" t="s">
        <v>78</v>
      </c>
      <c r="AY888" s="244" t="s">
        <v>162</v>
      </c>
    </row>
    <row r="889" s="14" customFormat="1">
      <c r="A889" s="14"/>
      <c r="B889" s="245"/>
      <c r="C889" s="246"/>
      <c r="D889" s="236" t="s">
        <v>170</v>
      </c>
      <c r="E889" s="247" t="s">
        <v>1</v>
      </c>
      <c r="F889" s="248" t="s">
        <v>1025</v>
      </c>
      <c r="G889" s="246"/>
      <c r="H889" s="249">
        <v>4.6379999999999999</v>
      </c>
      <c r="I889" s="250"/>
      <c r="J889" s="246"/>
      <c r="K889" s="246"/>
      <c r="L889" s="251"/>
      <c r="M889" s="252"/>
      <c r="N889" s="253"/>
      <c r="O889" s="253"/>
      <c r="P889" s="253"/>
      <c r="Q889" s="253"/>
      <c r="R889" s="253"/>
      <c r="S889" s="253"/>
      <c r="T889" s="254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5" t="s">
        <v>170</v>
      </c>
      <c r="AU889" s="255" t="s">
        <v>87</v>
      </c>
      <c r="AV889" s="14" t="s">
        <v>87</v>
      </c>
      <c r="AW889" s="14" t="s">
        <v>33</v>
      </c>
      <c r="AX889" s="14" t="s">
        <v>34</v>
      </c>
      <c r="AY889" s="255" t="s">
        <v>162</v>
      </c>
    </row>
    <row r="890" s="2" customFormat="1" ht="24.15" customHeight="1">
      <c r="A890" s="39"/>
      <c r="B890" s="40"/>
      <c r="C890" s="220" t="s">
        <v>1026</v>
      </c>
      <c r="D890" s="220" t="s">
        <v>164</v>
      </c>
      <c r="E890" s="221" t="s">
        <v>1027</v>
      </c>
      <c r="F890" s="222" t="s">
        <v>1028</v>
      </c>
      <c r="G890" s="223" t="s">
        <v>392</v>
      </c>
      <c r="H890" s="224">
        <v>102.8</v>
      </c>
      <c r="I890" s="225"/>
      <c r="J890" s="226">
        <f>ROUND(I890*H890,1)</f>
        <v>0</v>
      </c>
      <c r="K890" s="227"/>
      <c r="L890" s="45"/>
      <c r="M890" s="228" t="s">
        <v>1</v>
      </c>
      <c r="N890" s="229" t="s">
        <v>43</v>
      </c>
      <c r="O890" s="92"/>
      <c r="P890" s="230">
        <f>O890*H890</f>
        <v>0</v>
      </c>
      <c r="Q890" s="230">
        <v>0.002691466</v>
      </c>
      <c r="R890" s="230">
        <f>Q890*H890</f>
        <v>0.27668270480000001</v>
      </c>
      <c r="S890" s="230">
        <v>0</v>
      </c>
      <c r="T890" s="231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32" t="s">
        <v>249</v>
      </c>
      <c r="AT890" s="232" t="s">
        <v>164</v>
      </c>
      <c r="AU890" s="232" t="s">
        <v>87</v>
      </c>
      <c r="AY890" s="18" t="s">
        <v>162</v>
      </c>
      <c r="BE890" s="233">
        <f>IF(N890="základní",J890,0)</f>
        <v>0</v>
      </c>
      <c r="BF890" s="233">
        <f>IF(N890="snížená",J890,0)</f>
        <v>0</v>
      </c>
      <c r="BG890" s="233">
        <f>IF(N890="zákl. přenesená",J890,0)</f>
        <v>0</v>
      </c>
      <c r="BH890" s="233">
        <f>IF(N890="sníž. přenesená",J890,0)</f>
        <v>0</v>
      </c>
      <c r="BI890" s="233">
        <f>IF(N890="nulová",J890,0)</f>
        <v>0</v>
      </c>
      <c r="BJ890" s="18" t="s">
        <v>34</v>
      </c>
      <c r="BK890" s="233">
        <f>ROUND(I890*H890,1)</f>
        <v>0</v>
      </c>
      <c r="BL890" s="18" t="s">
        <v>249</v>
      </c>
      <c r="BM890" s="232" t="s">
        <v>1029</v>
      </c>
    </row>
    <row r="891" s="13" customFormat="1">
      <c r="A891" s="13"/>
      <c r="B891" s="234"/>
      <c r="C891" s="235"/>
      <c r="D891" s="236" t="s">
        <v>170</v>
      </c>
      <c r="E891" s="237" t="s">
        <v>1</v>
      </c>
      <c r="F891" s="238" t="s">
        <v>1030</v>
      </c>
      <c r="G891" s="235"/>
      <c r="H891" s="237" t="s">
        <v>1</v>
      </c>
      <c r="I891" s="239"/>
      <c r="J891" s="235"/>
      <c r="K891" s="235"/>
      <c r="L891" s="240"/>
      <c r="M891" s="241"/>
      <c r="N891" s="242"/>
      <c r="O891" s="242"/>
      <c r="P891" s="242"/>
      <c r="Q891" s="242"/>
      <c r="R891" s="242"/>
      <c r="S891" s="242"/>
      <c r="T891" s="24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4" t="s">
        <v>170</v>
      </c>
      <c r="AU891" s="244" t="s">
        <v>87</v>
      </c>
      <c r="AV891" s="13" t="s">
        <v>34</v>
      </c>
      <c r="AW891" s="13" t="s">
        <v>33</v>
      </c>
      <c r="AX891" s="13" t="s">
        <v>78</v>
      </c>
      <c r="AY891" s="244" t="s">
        <v>162</v>
      </c>
    </row>
    <row r="892" s="14" customFormat="1">
      <c r="A892" s="14"/>
      <c r="B892" s="245"/>
      <c r="C892" s="246"/>
      <c r="D892" s="236" t="s">
        <v>170</v>
      </c>
      <c r="E892" s="247" t="s">
        <v>1</v>
      </c>
      <c r="F892" s="248" t="s">
        <v>1031</v>
      </c>
      <c r="G892" s="246"/>
      <c r="H892" s="249">
        <v>92.799999999999997</v>
      </c>
      <c r="I892" s="250"/>
      <c r="J892" s="246"/>
      <c r="K892" s="246"/>
      <c r="L892" s="251"/>
      <c r="M892" s="252"/>
      <c r="N892" s="253"/>
      <c r="O892" s="253"/>
      <c r="P892" s="253"/>
      <c r="Q892" s="253"/>
      <c r="R892" s="253"/>
      <c r="S892" s="253"/>
      <c r="T892" s="25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5" t="s">
        <v>170</v>
      </c>
      <c r="AU892" s="255" t="s">
        <v>87</v>
      </c>
      <c r="AV892" s="14" t="s">
        <v>87</v>
      </c>
      <c r="AW892" s="14" t="s">
        <v>33</v>
      </c>
      <c r="AX892" s="14" t="s">
        <v>78</v>
      </c>
      <c r="AY892" s="255" t="s">
        <v>162</v>
      </c>
    </row>
    <row r="893" s="13" customFormat="1">
      <c r="A893" s="13"/>
      <c r="B893" s="234"/>
      <c r="C893" s="235"/>
      <c r="D893" s="236" t="s">
        <v>170</v>
      </c>
      <c r="E893" s="237" t="s">
        <v>1</v>
      </c>
      <c r="F893" s="238" t="s">
        <v>1032</v>
      </c>
      <c r="G893" s="235"/>
      <c r="H893" s="237" t="s">
        <v>1</v>
      </c>
      <c r="I893" s="239"/>
      <c r="J893" s="235"/>
      <c r="K893" s="235"/>
      <c r="L893" s="240"/>
      <c r="M893" s="241"/>
      <c r="N893" s="242"/>
      <c r="O893" s="242"/>
      <c r="P893" s="242"/>
      <c r="Q893" s="242"/>
      <c r="R893" s="242"/>
      <c r="S893" s="242"/>
      <c r="T893" s="24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4" t="s">
        <v>170</v>
      </c>
      <c r="AU893" s="244" t="s">
        <v>87</v>
      </c>
      <c r="AV893" s="13" t="s">
        <v>34</v>
      </c>
      <c r="AW893" s="13" t="s">
        <v>33</v>
      </c>
      <c r="AX893" s="13" t="s">
        <v>78</v>
      </c>
      <c r="AY893" s="244" t="s">
        <v>162</v>
      </c>
    </row>
    <row r="894" s="14" customFormat="1">
      <c r="A894" s="14"/>
      <c r="B894" s="245"/>
      <c r="C894" s="246"/>
      <c r="D894" s="236" t="s">
        <v>170</v>
      </c>
      <c r="E894" s="247" t="s">
        <v>1</v>
      </c>
      <c r="F894" s="248" t="s">
        <v>1033</v>
      </c>
      <c r="G894" s="246"/>
      <c r="H894" s="249">
        <v>2.7999999999999998</v>
      </c>
      <c r="I894" s="250"/>
      <c r="J894" s="246"/>
      <c r="K894" s="246"/>
      <c r="L894" s="251"/>
      <c r="M894" s="252"/>
      <c r="N894" s="253"/>
      <c r="O894" s="253"/>
      <c r="P894" s="253"/>
      <c r="Q894" s="253"/>
      <c r="R894" s="253"/>
      <c r="S894" s="253"/>
      <c r="T894" s="25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5" t="s">
        <v>170</v>
      </c>
      <c r="AU894" s="255" t="s">
        <v>87</v>
      </c>
      <c r="AV894" s="14" t="s">
        <v>87</v>
      </c>
      <c r="AW894" s="14" t="s">
        <v>33</v>
      </c>
      <c r="AX894" s="14" t="s">
        <v>78</v>
      </c>
      <c r="AY894" s="255" t="s">
        <v>162</v>
      </c>
    </row>
    <row r="895" s="13" customFormat="1">
      <c r="A895" s="13"/>
      <c r="B895" s="234"/>
      <c r="C895" s="235"/>
      <c r="D895" s="236" t="s">
        <v>170</v>
      </c>
      <c r="E895" s="237" t="s">
        <v>1</v>
      </c>
      <c r="F895" s="238" t="s">
        <v>1034</v>
      </c>
      <c r="G895" s="235"/>
      <c r="H895" s="237" t="s">
        <v>1</v>
      </c>
      <c r="I895" s="239"/>
      <c r="J895" s="235"/>
      <c r="K895" s="235"/>
      <c r="L895" s="240"/>
      <c r="M895" s="241"/>
      <c r="N895" s="242"/>
      <c r="O895" s="242"/>
      <c r="P895" s="242"/>
      <c r="Q895" s="242"/>
      <c r="R895" s="242"/>
      <c r="S895" s="242"/>
      <c r="T895" s="24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4" t="s">
        <v>170</v>
      </c>
      <c r="AU895" s="244" t="s">
        <v>87</v>
      </c>
      <c r="AV895" s="13" t="s">
        <v>34</v>
      </c>
      <c r="AW895" s="13" t="s">
        <v>33</v>
      </c>
      <c r="AX895" s="13" t="s">
        <v>78</v>
      </c>
      <c r="AY895" s="244" t="s">
        <v>162</v>
      </c>
    </row>
    <row r="896" s="14" customFormat="1">
      <c r="A896" s="14"/>
      <c r="B896" s="245"/>
      <c r="C896" s="246"/>
      <c r="D896" s="236" t="s">
        <v>170</v>
      </c>
      <c r="E896" s="247" t="s">
        <v>1</v>
      </c>
      <c r="F896" s="248" t="s">
        <v>959</v>
      </c>
      <c r="G896" s="246"/>
      <c r="H896" s="249">
        <v>1.8</v>
      </c>
      <c r="I896" s="250"/>
      <c r="J896" s="246"/>
      <c r="K896" s="246"/>
      <c r="L896" s="251"/>
      <c r="M896" s="252"/>
      <c r="N896" s="253"/>
      <c r="O896" s="253"/>
      <c r="P896" s="253"/>
      <c r="Q896" s="253"/>
      <c r="R896" s="253"/>
      <c r="S896" s="253"/>
      <c r="T896" s="25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5" t="s">
        <v>170</v>
      </c>
      <c r="AU896" s="255" t="s">
        <v>87</v>
      </c>
      <c r="AV896" s="14" t="s">
        <v>87</v>
      </c>
      <c r="AW896" s="14" t="s">
        <v>33</v>
      </c>
      <c r="AX896" s="14" t="s">
        <v>78</v>
      </c>
      <c r="AY896" s="255" t="s">
        <v>162</v>
      </c>
    </row>
    <row r="897" s="13" customFormat="1">
      <c r="A897" s="13"/>
      <c r="B897" s="234"/>
      <c r="C897" s="235"/>
      <c r="D897" s="236" t="s">
        <v>170</v>
      </c>
      <c r="E897" s="237" t="s">
        <v>1</v>
      </c>
      <c r="F897" s="238" t="s">
        <v>1035</v>
      </c>
      <c r="G897" s="235"/>
      <c r="H897" s="237" t="s">
        <v>1</v>
      </c>
      <c r="I897" s="239"/>
      <c r="J897" s="235"/>
      <c r="K897" s="235"/>
      <c r="L897" s="240"/>
      <c r="M897" s="241"/>
      <c r="N897" s="242"/>
      <c r="O897" s="242"/>
      <c r="P897" s="242"/>
      <c r="Q897" s="242"/>
      <c r="R897" s="242"/>
      <c r="S897" s="242"/>
      <c r="T897" s="24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4" t="s">
        <v>170</v>
      </c>
      <c r="AU897" s="244" t="s">
        <v>87</v>
      </c>
      <c r="AV897" s="13" t="s">
        <v>34</v>
      </c>
      <c r="AW897" s="13" t="s">
        <v>33</v>
      </c>
      <c r="AX897" s="13" t="s">
        <v>78</v>
      </c>
      <c r="AY897" s="244" t="s">
        <v>162</v>
      </c>
    </row>
    <row r="898" s="14" customFormat="1">
      <c r="A898" s="14"/>
      <c r="B898" s="245"/>
      <c r="C898" s="246"/>
      <c r="D898" s="236" t="s">
        <v>170</v>
      </c>
      <c r="E898" s="247" t="s">
        <v>1</v>
      </c>
      <c r="F898" s="248" t="s">
        <v>960</v>
      </c>
      <c r="G898" s="246"/>
      <c r="H898" s="249">
        <v>5.4000000000000004</v>
      </c>
      <c r="I898" s="250"/>
      <c r="J898" s="246"/>
      <c r="K898" s="246"/>
      <c r="L898" s="251"/>
      <c r="M898" s="252"/>
      <c r="N898" s="253"/>
      <c r="O898" s="253"/>
      <c r="P898" s="253"/>
      <c r="Q898" s="253"/>
      <c r="R898" s="253"/>
      <c r="S898" s="253"/>
      <c r="T898" s="25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5" t="s">
        <v>170</v>
      </c>
      <c r="AU898" s="255" t="s">
        <v>87</v>
      </c>
      <c r="AV898" s="14" t="s">
        <v>87</v>
      </c>
      <c r="AW898" s="14" t="s">
        <v>33</v>
      </c>
      <c r="AX898" s="14" t="s">
        <v>78</v>
      </c>
      <c r="AY898" s="255" t="s">
        <v>162</v>
      </c>
    </row>
    <row r="899" s="15" customFormat="1">
      <c r="A899" s="15"/>
      <c r="B899" s="256"/>
      <c r="C899" s="257"/>
      <c r="D899" s="236" t="s">
        <v>170</v>
      </c>
      <c r="E899" s="258" t="s">
        <v>1</v>
      </c>
      <c r="F899" s="259" t="s">
        <v>180</v>
      </c>
      <c r="G899" s="257"/>
      <c r="H899" s="260">
        <v>102.8</v>
      </c>
      <c r="I899" s="261"/>
      <c r="J899" s="257"/>
      <c r="K899" s="257"/>
      <c r="L899" s="262"/>
      <c r="M899" s="263"/>
      <c r="N899" s="264"/>
      <c r="O899" s="264"/>
      <c r="P899" s="264"/>
      <c r="Q899" s="264"/>
      <c r="R899" s="264"/>
      <c r="S899" s="264"/>
      <c r="T899" s="265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T899" s="266" t="s">
        <v>170</v>
      </c>
      <c r="AU899" s="266" t="s">
        <v>87</v>
      </c>
      <c r="AV899" s="15" t="s">
        <v>168</v>
      </c>
      <c r="AW899" s="15" t="s">
        <v>33</v>
      </c>
      <c r="AX899" s="15" t="s">
        <v>34</v>
      </c>
      <c r="AY899" s="266" t="s">
        <v>162</v>
      </c>
    </row>
    <row r="900" s="2" customFormat="1" ht="24.15" customHeight="1">
      <c r="A900" s="39"/>
      <c r="B900" s="40"/>
      <c r="C900" s="220" t="s">
        <v>1036</v>
      </c>
      <c r="D900" s="220" t="s">
        <v>164</v>
      </c>
      <c r="E900" s="221" t="s">
        <v>1037</v>
      </c>
      <c r="F900" s="222" t="s">
        <v>1038</v>
      </c>
      <c r="G900" s="223" t="s">
        <v>392</v>
      </c>
      <c r="H900" s="224">
        <v>12.550000000000001</v>
      </c>
      <c r="I900" s="225"/>
      <c r="J900" s="226">
        <f>ROUND(I900*H900,1)</f>
        <v>0</v>
      </c>
      <c r="K900" s="227"/>
      <c r="L900" s="45"/>
      <c r="M900" s="228" t="s">
        <v>1</v>
      </c>
      <c r="N900" s="229" t="s">
        <v>43</v>
      </c>
      <c r="O900" s="92"/>
      <c r="P900" s="230">
        <f>O900*H900</f>
        <v>0</v>
      </c>
      <c r="Q900" s="230">
        <v>0.0053800000000000002</v>
      </c>
      <c r="R900" s="230">
        <f>Q900*H900</f>
        <v>0.06751900000000001</v>
      </c>
      <c r="S900" s="230">
        <v>0</v>
      </c>
      <c r="T900" s="231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32" t="s">
        <v>249</v>
      </c>
      <c r="AT900" s="232" t="s">
        <v>164</v>
      </c>
      <c r="AU900" s="232" t="s">
        <v>87</v>
      </c>
      <c r="AY900" s="18" t="s">
        <v>162</v>
      </c>
      <c r="BE900" s="233">
        <f>IF(N900="základní",J900,0)</f>
        <v>0</v>
      </c>
      <c r="BF900" s="233">
        <f>IF(N900="snížená",J900,0)</f>
        <v>0</v>
      </c>
      <c r="BG900" s="233">
        <f>IF(N900="zákl. přenesená",J900,0)</f>
        <v>0</v>
      </c>
      <c r="BH900" s="233">
        <f>IF(N900="sníž. přenesená",J900,0)</f>
        <v>0</v>
      </c>
      <c r="BI900" s="233">
        <f>IF(N900="nulová",J900,0)</f>
        <v>0</v>
      </c>
      <c r="BJ900" s="18" t="s">
        <v>34</v>
      </c>
      <c r="BK900" s="233">
        <f>ROUND(I900*H900,1)</f>
        <v>0</v>
      </c>
      <c r="BL900" s="18" t="s">
        <v>249</v>
      </c>
      <c r="BM900" s="232" t="s">
        <v>1039</v>
      </c>
    </row>
    <row r="901" s="13" customFormat="1">
      <c r="A901" s="13"/>
      <c r="B901" s="234"/>
      <c r="C901" s="235"/>
      <c r="D901" s="236" t="s">
        <v>170</v>
      </c>
      <c r="E901" s="237" t="s">
        <v>1</v>
      </c>
      <c r="F901" s="238" t="s">
        <v>1040</v>
      </c>
      <c r="G901" s="235"/>
      <c r="H901" s="237" t="s">
        <v>1</v>
      </c>
      <c r="I901" s="239"/>
      <c r="J901" s="235"/>
      <c r="K901" s="235"/>
      <c r="L901" s="240"/>
      <c r="M901" s="241"/>
      <c r="N901" s="242"/>
      <c r="O901" s="242"/>
      <c r="P901" s="242"/>
      <c r="Q901" s="242"/>
      <c r="R901" s="242"/>
      <c r="S901" s="242"/>
      <c r="T901" s="24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4" t="s">
        <v>170</v>
      </c>
      <c r="AU901" s="244" t="s">
        <v>87</v>
      </c>
      <c r="AV901" s="13" t="s">
        <v>34</v>
      </c>
      <c r="AW901" s="13" t="s">
        <v>33</v>
      </c>
      <c r="AX901" s="13" t="s">
        <v>78</v>
      </c>
      <c r="AY901" s="244" t="s">
        <v>162</v>
      </c>
    </row>
    <row r="902" s="14" customFormat="1">
      <c r="A902" s="14"/>
      <c r="B902" s="245"/>
      <c r="C902" s="246"/>
      <c r="D902" s="236" t="s">
        <v>170</v>
      </c>
      <c r="E902" s="247" t="s">
        <v>1</v>
      </c>
      <c r="F902" s="248" t="s">
        <v>969</v>
      </c>
      <c r="G902" s="246"/>
      <c r="H902" s="249">
        <v>12.550000000000001</v>
      </c>
      <c r="I902" s="250"/>
      <c r="J902" s="246"/>
      <c r="K902" s="246"/>
      <c r="L902" s="251"/>
      <c r="M902" s="252"/>
      <c r="N902" s="253"/>
      <c r="O902" s="253"/>
      <c r="P902" s="253"/>
      <c r="Q902" s="253"/>
      <c r="R902" s="253"/>
      <c r="S902" s="253"/>
      <c r="T902" s="25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5" t="s">
        <v>170</v>
      </c>
      <c r="AU902" s="255" t="s">
        <v>87</v>
      </c>
      <c r="AV902" s="14" t="s">
        <v>87</v>
      </c>
      <c r="AW902" s="14" t="s">
        <v>33</v>
      </c>
      <c r="AX902" s="14" t="s">
        <v>34</v>
      </c>
      <c r="AY902" s="255" t="s">
        <v>162</v>
      </c>
    </row>
    <row r="903" s="2" customFormat="1" ht="33" customHeight="1">
      <c r="A903" s="39"/>
      <c r="B903" s="40"/>
      <c r="C903" s="220" t="s">
        <v>1041</v>
      </c>
      <c r="D903" s="220" t="s">
        <v>164</v>
      </c>
      <c r="E903" s="221" t="s">
        <v>1042</v>
      </c>
      <c r="F903" s="222" t="s">
        <v>1043</v>
      </c>
      <c r="G903" s="223" t="s">
        <v>392</v>
      </c>
      <c r="H903" s="224">
        <v>37.009999999999998</v>
      </c>
      <c r="I903" s="225"/>
      <c r="J903" s="226">
        <f>ROUND(I903*H903,1)</f>
        <v>0</v>
      </c>
      <c r="K903" s="227"/>
      <c r="L903" s="45"/>
      <c r="M903" s="228" t="s">
        <v>1</v>
      </c>
      <c r="N903" s="229" t="s">
        <v>43</v>
      </c>
      <c r="O903" s="92"/>
      <c r="P903" s="230">
        <f>O903*H903</f>
        <v>0</v>
      </c>
      <c r="Q903" s="230">
        <v>0.0028912500000000002</v>
      </c>
      <c r="R903" s="230">
        <f>Q903*H903</f>
        <v>0.1070051625</v>
      </c>
      <c r="S903" s="230">
        <v>0</v>
      </c>
      <c r="T903" s="231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2" t="s">
        <v>249</v>
      </c>
      <c r="AT903" s="232" t="s">
        <v>164</v>
      </c>
      <c r="AU903" s="232" t="s">
        <v>87</v>
      </c>
      <c r="AY903" s="18" t="s">
        <v>162</v>
      </c>
      <c r="BE903" s="233">
        <f>IF(N903="základní",J903,0)</f>
        <v>0</v>
      </c>
      <c r="BF903" s="233">
        <f>IF(N903="snížená",J903,0)</f>
        <v>0</v>
      </c>
      <c r="BG903" s="233">
        <f>IF(N903="zákl. přenesená",J903,0)</f>
        <v>0</v>
      </c>
      <c r="BH903" s="233">
        <f>IF(N903="sníž. přenesená",J903,0)</f>
        <v>0</v>
      </c>
      <c r="BI903" s="233">
        <f>IF(N903="nulová",J903,0)</f>
        <v>0</v>
      </c>
      <c r="BJ903" s="18" t="s">
        <v>34</v>
      </c>
      <c r="BK903" s="233">
        <f>ROUND(I903*H903,1)</f>
        <v>0</v>
      </c>
      <c r="BL903" s="18" t="s">
        <v>249</v>
      </c>
      <c r="BM903" s="232" t="s">
        <v>1044</v>
      </c>
    </row>
    <row r="904" s="13" customFormat="1">
      <c r="A904" s="13"/>
      <c r="B904" s="234"/>
      <c r="C904" s="235"/>
      <c r="D904" s="236" t="s">
        <v>170</v>
      </c>
      <c r="E904" s="237" t="s">
        <v>1</v>
      </c>
      <c r="F904" s="238" t="s">
        <v>1045</v>
      </c>
      <c r="G904" s="235"/>
      <c r="H904" s="237" t="s">
        <v>1</v>
      </c>
      <c r="I904" s="239"/>
      <c r="J904" s="235"/>
      <c r="K904" s="235"/>
      <c r="L904" s="240"/>
      <c r="M904" s="241"/>
      <c r="N904" s="242"/>
      <c r="O904" s="242"/>
      <c r="P904" s="242"/>
      <c r="Q904" s="242"/>
      <c r="R904" s="242"/>
      <c r="S904" s="242"/>
      <c r="T904" s="24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4" t="s">
        <v>170</v>
      </c>
      <c r="AU904" s="244" t="s">
        <v>87</v>
      </c>
      <c r="AV904" s="13" t="s">
        <v>34</v>
      </c>
      <c r="AW904" s="13" t="s">
        <v>33</v>
      </c>
      <c r="AX904" s="13" t="s">
        <v>78</v>
      </c>
      <c r="AY904" s="244" t="s">
        <v>162</v>
      </c>
    </row>
    <row r="905" s="13" customFormat="1">
      <c r="A905" s="13"/>
      <c r="B905" s="234"/>
      <c r="C905" s="235"/>
      <c r="D905" s="236" t="s">
        <v>170</v>
      </c>
      <c r="E905" s="237" t="s">
        <v>1</v>
      </c>
      <c r="F905" s="238" t="s">
        <v>296</v>
      </c>
      <c r="G905" s="235"/>
      <c r="H905" s="237" t="s">
        <v>1</v>
      </c>
      <c r="I905" s="239"/>
      <c r="J905" s="235"/>
      <c r="K905" s="235"/>
      <c r="L905" s="240"/>
      <c r="M905" s="241"/>
      <c r="N905" s="242"/>
      <c r="O905" s="242"/>
      <c r="P905" s="242"/>
      <c r="Q905" s="242"/>
      <c r="R905" s="242"/>
      <c r="S905" s="242"/>
      <c r="T905" s="24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4" t="s">
        <v>170</v>
      </c>
      <c r="AU905" s="244" t="s">
        <v>87</v>
      </c>
      <c r="AV905" s="13" t="s">
        <v>34</v>
      </c>
      <c r="AW905" s="13" t="s">
        <v>33</v>
      </c>
      <c r="AX905" s="13" t="s">
        <v>78</v>
      </c>
      <c r="AY905" s="244" t="s">
        <v>162</v>
      </c>
    </row>
    <row r="906" s="14" customFormat="1">
      <c r="A906" s="14"/>
      <c r="B906" s="245"/>
      <c r="C906" s="246"/>
      <c r="D906" s="236" t="s">
        <v>170</v>
      </c>
      <c r="E906" s="247" t="s">
        <v>1</v>
      </c>
      <c r="F906" s="248" t="s">
        <v>1046</v>
      </c>
      <c r="G906" s="246"/>
      <c r="H906" s="249">
        <v>12.720000000000001</v>
      </c>
      <c r="I906" s="250"/>
      <c r="J906" s="246"/>
      <c r="K906" s="246"/>
      <c r="L906" s="251"/>
      <c r="M906" s="252"/>
      <c r="N906" s="253"/>
      <c r="O906" s="253"/>
      <c r="P906" s="253"/>
      <c r="Q906" s="253"/>
      <c r="R906" s="253"/>
      <c r="S906" s="253"/>
      <c r="T906" s="25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5" t="s">
        <v>170</v>
      </c>
      <c r="AU906" s="255" t="s">
        <v>87</v>
      </c>
      <c r="AV906" s="14" t="s">
        <v>87</v>
      </c>
      <c r="AW906" s="14" t="s">
        <v>33</v>
      </c>
      <c r="AX906" s="14" t="s">
        <v>78</v>
      </c>
      <c r="AY906" s="255" t="s">
        <v>162</v>
      </c>
    </row>
    <row r="907" s="13" customFormat="1">
      <c r="A907" s="13"/>
      <c r="B907" s="234"/>
      <c r="C907" s="235"/>
      <c r="D907" s="236" t="s">
        <v>170</v>
      </c>
      <c r="E907" s="237" t="s">
        <v>1</v>
      </c>
      <c r="F907" s="238" t="s">
        <v>298</v>
      </c>
      <c r="G907" s="235"/>
      <c r="H907" s="237" t="s">
        <v>1</v>
      </c>
      <c r="I907" s="239"/>
      <c r="J907" s="235"/>
      <c r="K907" s="235"/>
      <c r="L907" s="240"/>
      <c r="M907" s="241"/>
      <c r="N907" s="242"/>
      <c r="O907" s="242"/>
      <c r="P907" s="242"/>
      <c r="Q907" s="242"/>
      <c r="R907" s="242"/>
      <c r="S907" s="242"/>
      <c r="T907" s="24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4" t="s">
        <v>170</v>
      </c>
      <c r="AU907" s="244" t="s">
        <v>87</v>
      </c>
      <c r="AV907" s="13" t="s">
        <v>34</v>
      </c>
      <c r="AW907" s="13" t="s">
        <v>33</v>
      </c>
      <c r="AX907" s="13" t="s">
        <v>78</v>
      </c>
      <c r="AY907" s="244" t="s">
        <v>162</v>
      </c>
    </row>
    <row r="908" s="14" customFormat="1">
      <c r="A908" s="14"/>
      <c r="B908" s="245"/>
      <c r="C908" s="246"/>
      <c r="D908" s="236" t="s">
        <v>170</v>
      </c>
      <c r="E908" s="247" t="s">
        <v>1</v>
      </c>
      <c r="F908" s="248" t="s">
        <v>1047</v>
      </c>
      <c r="G908" s="246"/>
      <c r="H908" s="249">
        <v>13.140000000000001</v>
      </c>
      <c r="I908" s="250"/>
      <c r="J908" s="246"/>
      <c r="K908" s="246"/>
      <c r="L908" s="251"/>
      <c r="M908" s="252"/>
      <c r="N908" s="253"/>
      <c r="O908" s="253"/>
      <c r="P908" s="253"/>
      <c r="Q908" s="253"/>
      <c r="R908" s="253"/>
      <c r="S908" s="253"/>
      <c r="T908" s="25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5" t="s">
        <v>170</v>
      </c>
      <c r="AU908" s="255" t="s">
        <v>87</v>
      </c>
      <c r="AV908" s="14" t="s">
        <v>87</v>
      </c>
      <c r="AW908" s="14" t="s">
        <v>33</v>
      </c>
      <c r="AX908" s="14" t="s">
        <v>78</v>
      </c>
      <c r="AY908" s="255" t="s">
        <v>162</v>
      </c>
    </row>
    <row r="909" s="13" customFormat="1">
      <c r="A909" s="13"/>
      <c r="B909" s="234"/>
      <c r="C909" s="235"/>
      <c r="D909" s="236" t="s">
        <v>170</v>
      </c>
      <c r="E909" s="237" t="s">
        <v>1</v>
      </c>
      <c r="F909" s="238" t="s">
        <v>694</v>
      </c>
      <c r="G909" s="235"/>
      <c r="H909" s="237" t="s">
        <v>1</v>
      </c>
      <c r="I909" s="239"/>
      <c r="J909" s="235"/>
      <c r="K909" s="235"/>
      <c r="L909" s="240"/>
      <c r="M909" s="241"/>
      <c r="N909" s="242"/>
      <c r="O909" s="242"/>
      <c r="P909" s="242"/>
      <c r="Q909" s="242"/>
      <c r="R909" s="242"/>
      <c r="S909" s="242"/>
      <c r="T909" s="24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4" t="s">
        <v>170</v>
      </c>
      <c r="AU909" s="244" t="s">
        <v>87</v>
      </c>
      <c r="AV909" s="13" t="s">
        <v>34</v>
      </c>
      <c r="AW909" s="13" t="s">
        <v>33</v>
      </c>
      <c r="AX909" s="13" t="s">
        <v>78</v>
      </c>
      <c r="AY909" s="244" t="s">
        <v>162</v>
      </c>
    </row>
    <row r="910" s="14" customFormat="1">
      <c r="A910" s="14"/>
      <c r="B910" s="245"/>
      <c r="C910" s="246"/>
      <c r="D910" s="236" t="s">
        <v>170</v>
      </c>
      <c r="E910" s="247" t="s">
        <v>1</v>
      </c>
      <c r="F910" s="248" t="s">
        <v>1048</v>
      </c>
      <c r="G910" s="246"/>
      <c r="H910" s="249">
        <v>11.15</v>
      </c>
      <c r="I910" s="250"/>
      <c r="J910" s="246"/>
      <c r="K910" s="246"/>
      <c r="L910" s="251"/>
      <c r="M910" s="252"/>
      <c r="N910" s="253"/>
      <c r="O910" s="253"/>
      <c r="P910" s="253"/>
      <c r="Q910" s="253"/>
      <c r="R910" s="253"/>
      <c r="S910" s="253"/>
      <c r="T910" s="25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5" t="s">
        <v>170</v>
      </c>
      <c r="AU910" s="255" t="s">
        <v>87</v>
      </c>
      <c r="AV910" s="14" t="s">
        <v>87</v>
      </c>
      <c r="AW910" s="14" t="s">
        <v>33</v>
      </c>
      <c r="AX910" s="14" t="s">
        <v>78</v>
      </c>
      <c r="AY910" s="255" t="s">
        <v>162</v>
      </c>
    </row>
    <row r="911" s="15" customFormat="1">
      <c r="A911" s="15"/>
      <c r="B911" s="256"/>
      <c r="C911" s="257"/>
      <c r="D911" s="236" t="s">
        <v>170</v>
      </c>
      <c r="E911" s="258" t="s">
        <v>1</v>
      </c>
      <c r="F911" s="259" t="s">
        <v>180</v>
      </c>
      <c r="G911" s="257"/>
      <c r="H911" s="260">
        <v>37.009999999999998</v>
      </c>
      <c r="I911" s="261"/>
      <c r="J911" s="257"/>
      <c r="K911" s="257"/>
      <c r="L911" s="262"/>
      <c r="M911" s="263"/>
      <c r="N911" s="264"/>
      <c r="O911" s="264"/>
      <c r="P911" s="264"/>
      <c r="Q911" s="264"/>
      <c r="R911" s="264"/>
      <c r="S911" s="264"/>
      <c r="T911" s="265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6" t="s">
        <v>170</v>
      </c>
      <c r="AU911" s="266" t="s">
        <v>87</v>
      </c>
      <c r="AV911" s="15" t="s">
        <v>168</v>
      </c>
      <c r="AW911" s="15" t="s">
        <v>33</v>
      </c>
      <c r="AX911" s="15" t="s">
        <v>34</v>
      </c>
      <c r="AY911" s="266" t="s">
        <v>162</v>
      </c>
    </row>
    <row r="912" s="2" customFormat="1" ht="33" customHeight="1">
      <c r="A912" s="39"/>
      <c r="B912" s="40"/>
      <c r="C912" s="220" t="s">
        <v>1049</v>
      </c>
      <c r="D912" s="220" t="s">
        <v>164</v>
      </c>
      <c r="E912" s="221" t="s">
        <v>1050</v>
      </c>
      <c r="F912" s="222" t="s">
        <v>1051</v>
      </c>
      <c r="G912" s="223" t="s">
        <v>392</v>
      </c>
      <c r="H912" s="224">
        <v>15.199999999999999</v>
      </c>
      <c r="I912" s="225"/>
      <c r="J912" s="226">
        <f>ROUND(I912*H912,1)</f>
        <v>0</v>
      </c>
      <c r="K912" s="227"/>
      <c r="L912" s="45"/>
      <c r="M912" s="228" t="s">
        <v>1</v>
      </c>
      <c r="N912" s="229" t="s">
        <v>43</v>
      </c>
      <c r="O912" s="92"/>
      <c r="P912" s="230">
        <f>O912*H912</f>
        <v>0</v>
      </c>
      <c r="Q912" s="230">
        <v>0.0028900000000000002</v>
      </c>
      <c r="R912" s="230">
        <f>Q912*H912</f>
        <v>0.043928000000000002</v>
      </c>
      <c r="S912" s="230">
        <v>0</v>
      </c>
      <c r="T912" s="231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2" t="s">
        <v>249</v>
      </c>
      <c r="AT912" s="232" t="s">
        <v>164</v>
      </c>
      <c r="AU912" s="232" t="s">
        <v>87</v>
      </c>
      <c r="AY912" s="18" t="s">
        <v>162</v>
      </c>
      <c r="BE912" s="233">
        <f>IF(N912="základní",J912,0)</f>
        <v>0</v>
      </c>
      <c r="BF912" s="233">
        <f>IF(N912="snížená",J912,0)</f>
        <v>0</v>
      </c>
      <c r="BG912" s="233">
        <f>IF(N912="zákl. přenesená",J912,0)</f>
        <v>0</v>
      </c>
      <c r="BH912" s="233">
        <f>IF(N912="sníž. přenesená",J912,0)</f>
        <v>0</v>
      </c>
      <c r="BI912" s="233">
        <f>IF(N912="nulová",J912,0)</f>
        <v>0</v>
      </c>
      <c r="BJ912" s="18" t="s">
        <v>34</v>
      </c>
      <c r="BK912" s="233">
        <f>ROUND(I912*H912,1)</f>
        <v>0</v>
      </c>
      <c r="BL912" s="18" t="s">
        <v>249</v>
      </c>
      <c r="BM912" s="232" t="s">
        <v>1052</v>
      </c>
    </row>
    <row r="913" s="13" customFormat="1">
      <c r="A913" s="13"/>
      <c r="B913" s="234"/>
      <c r="C913" s="235"/>
      <c r="D913" s="236" t="s">
        <v>170</v>
      </c>
      <c r="E913" s="237" t="s">
        <v>1</v>
      </c>
      <c r="F913" s="238" t="s">
        <v>1053</v>
      </c>
      <c r="G913" s="235"/>
      <c r="H913" s="237" t="s">
        <v>1</v>
      </c>
      <c r="I913" s="239"/>
      <c r="J913" s="235"/>
      <c r="K913" s="235"/>
      <c r="L913" s="240"/>
      <c r="M913" s="241"/>
      <c r="N913" s="242"/>
      <c r="O913" s="242"/>
      <c r="P913" s="242"/>
      <c r="Q913" s="242"/>
      <c r="R913" s="242"/>
      <c r="S913" s="242"/>
      <c r="T913" s="24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4" t="s">
        <v>170</v>
      </c>
      <c r="AU913" s="244" t="s">
        <v>87</v>
      </c>
      <c r="AV913" s="13" t="s">
        <v>34</v>
      </c>
      <c r="AW913" s="13" t="s">
        <v>33</v>
      </c>
      <c r="AX913" s="13" t="s">
        <v>78</v>
      </c>
      <c r="AY913" s="244" t="s">
        <v>162</v>
      </c>
    </row>
    <row r="914" s="13" customFormat="1">
      <c r="A914" s="13"/>
      <c r="B914" s="234"/>
      <c r="C914" s="235"/>
      <c r="D914" s="236" t="s">
        <v>170</v>
      </c>
      <c r="E914" s="237" t="s">
        <v>1</v>
      </c>
      <c r="F914" s="238" t="s">
        <v>296</v>
      </c>
      <c r="G914" s="235"/>
      <c r="H914" s="237" t="s">
        <v>1</v>
      </c>
      <c r="I914" s="239"/>
      <c r="J914" s="235"/>
      <c r="K914" s="235"/>
      <c r="L914" s="240"/>
      <c r="M914" s="241"/>
      <c r="N914" s="242"/>
      <c r="O914" s="242"/>
      <c r="P914" s="242"/>
      <c r="Q914" s="242"/>
      <c r="R914" s="242"/>
      <c r="S914" s="242"/>
      <c r="T914" s="24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4" t="s">
        <v>170</v>
      </c>
      <c r="AU914" s="244" t="s">
        <v>87</v>
      </c>
      <c r="AV914" s="13" t="s">
        <v>34</v>
      </c>
      <c r="AW914" s="13" t="s">
        <v>33</v>
      </c>
      <c r="AX914" s="13" t="s">
        <v>78</v>
      </c>
      <c r="AY914" s="244" t="s">
        <v>162</v>
      </c>
    </row>
    <row r="915" s="14" customFormat="1">
      <c r="A915" s="14"/>
      <c r="B915" s="245"/>
      <c r="C915" s="246"/>
      <c r="D915" s="236" t="s">
        <v>170</v>
      </c>
      <c r="E915" s="247" t="s">
        <v>1</v>
      </c>
      <c r="F915" s="248" t="s">
        <v>1054</v>
      </c>
      <c r="G915" s="246"/>
      <c r="H915" s="249">
        <v>7.25</v>
      </c>
      <c r="I915" s="250"/>
      <c r="J915" s="246"/>
      <c r="K915" s="246"/>
      <c r="L915" s="251"/>
      <c r="M915" s="252"/>
      <c r="N915" s="253"/>
      <c r="O915" s="253"/>
      <c r="P915" s="253"/>
      <c r="Q915" s="253"/>
      <c r="R915" s="253"/>
      <c r="S915" s="253"/>
      <c r="T915" s="25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5" t="s">
        <v>170</v>
      </c>
      <c r="AU915" s="255" t="s">
        <v>87</v>
      </c>
      <c r="AV915" s="14" t="s">
        <v>87</v>
      </c>
      <c r="AW915" s="14" t="s">
        <v>33</v>
      </c>
      <c r="AX915" s="14" t="s">
        <v>78</v>
      </c>
      <c r="AY915" s="255" t="s">
        <v>162</v>
      </c>
    </row>
    <row r="916" s="13" customFormat="1">
      <c r="A916" s="13"/>
      <c r="B916" s="234"/>
      <c r="C916" s="235"/>
      <c r="D916" s="236" t="s">
        <v>170</v>
      </c>
      <c r="E916" s="237" t="s">
        <v>1</v>
      </c>
      <c r="F916" s="238" t="s">
        <v>694</v>
      </c>
      <c r="G916" s="235"/>
      <c r="H916" s="237" t="s">
        <v>1</v>
      </c>
      <c r="I916" s="239"/>
      <c r="J916" s="235"/>
      <c r="K916" s="235"/>
      <c r="L916" s="240"/>
      <c r="M916" s="241"/>
      <c r="N916" s="242"/>
      <c r="O916" s="242"/>
      <c r="P916" s="242"/>
      <c r="Q916" s="242"/>
      <c r="R916" s="242"/>
      <c r="S916" s="242"/>
      <c r="T916" s="24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4" t="s">
        <v>170</v>
      </c>
      <c r="AU916" s="244" t="s">
        <v>87</v>
      </c>
      <c r="AV916" s="13" t="s">
        <v>34</v>
      </c>
      <c r="AW916" s="13" t="s">
        <v>33</v>
      </c>
      <c r="AX916" s="13" t="s">
        <v>78</v>
      </c>
      <c r="AY916" s="244" t="s">
        <v>162</v>
      </c>
    </row>
    <row r="917" s="14" customFormat="1">
      <c r="A917" s="14"/>
      <c r="B917" s="245"/>
      <c r="C917" s="246"/>
      <c r="D917" s="236" t="s">
        <v>170</v>
      </c>
      <c r="E917" s="247" t="s">
        <v>1</v>
      </c>
      <c r="F917" s="248" t="s">
        <v>1055</v>
      </c>
      <c r="G917" s="246"/>
      <c r="H917" s="249">
        <v>7.9500000000000002</v>
      </c>
      <c r="I917" s="250"/>
      <c r="J917" s="246"/>
      <c r="K917" s="246"/>
      <c r="L917" s="251"/>
      <c r="M917" s="252"/>
      <c r="N917" s="253"/>
      <c r="O917" s="253"/>
      <c r="P917" s="253"/>
      <c r="Q917" s="253"/>
      <c r="R917" s="253"/>
      <c r="S917" s="253"/>
      <c r="T917" s="254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5" t="s">
        <v>170</v>
      </c>
      <c r="AU917" s="255" t="s">
        <v>87</v>
      </c>
      <c r="AV917" s="14" t="s">
        <v>87</v>
      </c>
      <c r="AW917" s="14" t="s">
        <v>33</v>
      </c>
      <c r="AX917" s="14" t="s">
        <v>78</v>
      </c>
      <c r="AY917" s="255" t="s">
        <v>162</v>
      </c>
    </row>
    <row r="918" s="15" customFormat="1">
      <c r="A918" s="15"/>
      <c r="B918" s="256"/>
      <c r="C918" s="257"/>
      <c r="D918" s="236" t="s">
        <v>170</v>
      </c>
      <c r="E918" s="258" t="s">
        <v>1</v>
      </c>
      <c r="F918" s="259" t="s">
        <v>180</v>
      </c>
      <c r="G918" s="257"/>
      <c r="H918" s="260">
        <v>15.199999999999999</v>
      </c>
      <c r="I918" s="261"/>
      <c r="J918" s="257"/>
      <c r="K918" s="257"/>
      <c r="L918" s="262"/>
      <c r="M918" s="263"/>
      <c r="N918" s="264"/>
      <c r="O918" s="264"/>
      <c r="P918" s="264"/>
      <c r="Q918" s="264"/>
      <c r="R918" s="264"/>
      <c r="S918" s="264"/>
      <c r="T918" s="265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66" t="s">
        <v>170</v>
      </c>
      <c r="AU918" s="266" t="s">
        <v>87</v>
      </c>
      <c r="AV918" s="15" t="s">
        <v>168</v>
      </c>
      <c r="AW918" s="15" t="s">
        <v>33</v>
      </c>
      <c r="AX918" s="15" t="s">
        <v>34</v>
      </c>
      <c r="AY918" s="266" t="s">
        <v>162</v>
      </c>
    </row>
    <row r="919" s="2" customFormat="1" ht="16.5" customHeight="1">
      <c r="A919" s="39"/>
      <c r="B919" s="40"/>
      <c r="C919" s="220" t="s">
        <v>1056</v>
      </c>
      <c r="D919" s="220" t="s">
        <v>164</v>
      </c>
      <c r="E919" s="221" t="s">
        <v>1057</v>
      </c>
      <c r="F919" s="222" t="s">
        <v>1058</v>
      </c>
      <c r="G919" s="223" t="s">
        <v>589</v>
      </c>
      <c r="H919" s="224">
        <v>10</v>
      </c>
      <c r="I919" s="225"/>
      <c r="J919" s="226">
        <f>ROUND(I919*H919,1)</f>
        <v>0</v>
      </c>
      <c r="K919" s="227"/>
      <c r="L919" s="45"/>
      <c r="M919" s="228" t="s">
        <v>1</v>
      </c>
      <c r="N919" s="229" t="s">
        <v>43</v>
      </c>
      <c r="O919" s="92"/>
      <c r="P919" s="230">
        <f>O919*H919</f>
        <v>0</v>
      </c>
      <c r="Q919" s="230">
        <v>0.0014</v>
      </c>
      <c r="R919" s="230">
        <f>Q919*H919</f>
        <v>0.014</v>
      </c>
      <c r="S919" s="230">
        <v>0</v>
      </c>
      <c r="T919" s="231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2" t="s">
        <v>249</v>
      </c>
      <c r="AT919" s="232" t="s">
        <v>164</v>
      </c>
      <c r="AU919" s="232" t="s">
        <v>87</v>
      </c>
      <c r="AY919" s="18" t="s">
        <v>162</v>
      </c>
      <c r="BE919" s="233">
        <f>IF(N919="základní",J919,0)</f>
        <v>0</v>
      </c>
      <c r="BF919" s="233">
        <f>IF(N919="snížená",J919,0)</f>
        <v>0</v>
      </c>
      <c r="BG919" s="233">
        <f>IF(N919="zákl. přenesená",J919,0)</f>
        <v>0</v>
      </c>
      <c r="BH919" s="233">
        <f>IF(N919="sníž. přenesená",J919,0)</f>
        <v>0</v>
      </c>
      <c r="BI919" s="233">
        <f>IF(N919="nulová",J919,0)</f>
        <v>0</v>
      </c>
      <c r="BJ919" s="18" t="s">
        <v>34</v>
      </c>
      <c r="BK919" s="233">
        <f>ROUND(I919*H919,1)</f>
        <v>0</v>
      </c>
      <c r="BL919" s="18" t="s">
        <v>249</v>
      </c>
      <c r="BM919" s="232" t="s">
        <v>1059</v>
      </c>
    </row>
    <row r="920" s="13" customFormat="1">
      <c r="A920" s="13"/>
      <c r="B920" s="234"/>
      <c r="C920" s="235"/>
      <c r="D920" s="236" t="s">
        <v>170</v>
      </c>
      <c r="E920" s="237" t="s">
        <v>1</v>
      </c>
      <c r="F920" s="238" t="s">
        <v>1060</v>
      </c>
      <c r="G920" s="235"/>
      <c r="H920" s="237" t="s">
        <v>1</v>
      </c>
      <c r="I920" s="239"/>
      <c r="J920" s="235"/>
      <c r="K920" s="235"/>
      <c r="L920" s="240"/>
      <c r="M920" s="241"/>
      <c r="N920" s="242"/>
      <c r="O920" s="242"/>
      <c r="P920" s="242"/>
      <c r="Q920" s="242"/>
      <c r="R920" s="242"/>
      <c r="S920" s="242"/>
      <c r="T920" s="24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4" t="s">
        <v>170</v>
      </c>
      <c r="AU920" s="244" t="s">
        <v>87</v>
      </c>
      <c r="AV920" s="13" t="s">
        <v>34</v>
      </c>
      <c r="AW920" s="13" t="s">
        <v>33</v>
      </c>
      <c r="AX920" s="13" t="s">
        <v>78</v>
      </c>
      <c r="AY920" s="244" t="s">
        <v>162</v>
      </c>
    </row>
    <row r="921" s="14" customFormat="1">
      <c r="A921" s="14"/>
      <c r="B921" s="245"/>
      <c r="C921" s="246"/>
      <c r="D921" s="236" t="s">
        <v>170</v>
      </c>
      <c r="E921" s="247" t="s">
        <v>1</v>
      </c>
      <c r="F921" s="248" t="s">
        <v>219</v>
      </c>
      <c r="G921" s="246"/>
      <c r="H921" s="249">
        <v>10</v>
      </c>
      <c r="I921" s="250"/>
      <c r="J921" s="246"/>
      <c r="K921" s="246"/>
      <c r="L921" s="251"/>
      <c r="M921" s="252"/>
      <c r="N921" s="253"/>
      <c r="O921" s="253"/>
      <c r="P921" s="253"/>
      <c r="Q921" s="253"/>
      <c r="R921" s="253"/>
      <c r="S921" s="253"/>
      <c r="T921" s="25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5" t="s">
        <v>170</v>
      </c>
      <c r="AU921" s="255" t="s">
        <v>87</v>
      </c>
      <c r="AV921" s="14" t="s">
        <v>87</v>
      </c>
      <c r="AW921" s="14" t="s">
        <v>33</v>
      </c>
      <c r="AX921" s="14" t="s">
        <v>34</v>
      </c>
      <c r="AY921" s="255" t="s">
        <v>162</v>
      </c>
    </row>
    <row r="922" s="2" customFormat="1" ht="24.15" customHeight="1">
      <c r="A922" s="39"/>
      <c r="B922" s="40"/>
      <c r="C922" s="220" t="s">
        <v>1061</v>
      </c>
      <c r="D922" s="220" t="s">
        <v>164</v>
      </c>
      <c r="E922" s="221" t="s">
        <v>1062</v>
      </c>
      <c r="F922" s="222" t="s">
        <v>1063</v>
      </c>
      <c r="G922" s="223" t="s">
        <v>392</v>
      </c>
      <c r="H922" s="224">
        <v>47.149999999999999</v>
      </c>
      <c r="I922" s="225"/>
      <c r="J922" s="226">
        <f>ROUND(I922*H922,1)</f>
        <v>0</v>
      </c>
      <c r="K922" s="227"/>
      <c r="L922" s="45"/>
      <c r="M922" s="228" t="s">
        <v>1</v>
      </c>
      <c r="N922" s="229" t="s">
        <v>43</v>
      </c>
      <c r="O922" s="92"/>
      <c r="P922" s="230">
        <f>O922*H922</f>
        <v>0</v>
      </c>
      <c r="Q922" s="230">
        <v>0.0022775</v>
      </c>
      <c r="R922" s="230">
        <f>Q922*H922</f>
        <v>0.107384125</v>
      </c>
      <c r="S922" s="230">
        <v>0</v>
      </c>
      <c r="T922" s="231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32" t="s">
        <v>249</v>
      </c>
      <c r="AT922" s="232" t="s">
        <v>164</v>
      </c>
      <c r="AU922" s="232" t="s">
        <v>87</v>
      </c>
      <c r="AY922" s="18" t="s">
        <v>162</v>
      </c>
      <c r="BE922" s="233">
        <f>IF(N922="základní",J922,0)</f>
        <v>0</v>
      </c>
      <c r="BF922" s="233">
        <f>IF(N922="snížená",J922,0)</f>
        <v>0</v>
      </c>
      <c r="BG922" s="233">
        <f>IF(N922="zákl. přenesená",J922,0)</f>
        <v>0</v>
      </c>
      <c r="BH922" s="233">
        <f>IF(N922="sníž. přenesená",J922,0)</f>
        <v>0</v>
      </c>
      <c r="BI922" s="233">
        <f>IF(N922="nulová",J922,0)</f>
        <v>0</v>
      </c>
      <c r="BJ922" s="18" t="s">
        <v>34</v>
      </c>
      <c r="BK922" s="233">
        <f>ROUND(I922*H922,1)</f>
        <v>0</v>
      </c>
      <c r="BL922" s="18" t="s">
        <v>249</v>
      </c>
      <c r="BM922" s="232" t="s">
        <v>1064</v>
      </c>
    </row>
    <row r="923" s="13" customFormat="1">
      <c r="A923" s="13"/>
      <c r="B923" s="234"/>
      <c r="C923" s="235"/>
      <c r="D923" s="236" t="s">
        <v>170</v>
      </c>
      <c r="E923" s="237" t="s">
        <v>1</v>
      </c>
      <c r="F923" s="238" t="s">
        <v>1065</v>
      </c>
      <c r="G923" s="235"/>
      <c r="H923" s="237" t="s">
        <v>1</v>
      </c>
      <c r="I923" s="239"/>
      <c r="J923" s="235"/>
      <c r="K923" s="235"/>
      <c r="L923" s="240"/>
      <c r="M923" s="241"/>
      <c r="N923" s="242"/>
      <c r="O923" s="242"/>
      <c r="P923" s="242"/>
      <c r="Q923" s="242"/>
      <c r="R923" s="242"/>
      <c r="S923" s="242"/>
      <c r="T923" s="24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4" t="s">
        <v>170</v>
      </c>
      <c r="AU923" s="244" t="s">
        <v>87</v>
      </c>
      <c r="AV923" s="13" t="s">
        <v>34</v>
      </c>
      <c r="AW923" s="13" t="s">
        <v>33</v>
      </c>
      <c r="AX923" s="13" t="s">
        <v>78</v>
      </c>
      <c r="AY923" s="244" t="s">
        <v>162</v>
      </c>
    </row>
    <row r="924" s="14" customFormat="1">
      <c r="A924" s="14"/>
      <c r="B924" s="245"/>
      <c r="C924" s="246"/>
      <c r="D924" s="236" t="s">
        <v>170</v>
      </c>
      <c r="E924" s="247" t="s">
        <v>1</v>
      </c>
      <c r="F924" s="248" t="s">
        <v>1066</v>
      </c>
      <c r="G924" s="246"/>
      <c r="H924" s="249">
        <v>24.25</v>
      </c>
      <c r="I924" s="250"/>
      <c r="J924" s="246"/>
      <c r="K924" s="246"/>
      <c r="L924" s="251"/>
      <c r="M924" s="252"/>
      <c r="N924" s="253"/>
      <c r="O924" s="253"/>
      <c r="P924" s="253"/>
      <c r="Q924" s="253"/>
      <c r="R924" s="253"/>
      <c r="S924" s="253"/>
      <c r="T924" s="25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5" t="s">
        <v>170</v>
      </c>
      <c r="AU924" s="255" t="s">
        <v>87</v>
      </c>
      <c r="AV924" s="14" t="s">
        <v>87</v>
      </c>
      <c r="AW924" s="14" t="s">
        <v>33</v>
      </c>
      <c r="AX924" s="14" t="s">
        <v>78</v>
      </c>
      <c r="AY924" s="255" t="s">
        <v>162</v>
      </c>
    </row>
    <row r="925" s="13" customFormat="1">
      <c r="A925" s="13"/>
      <c r="B925" s="234"/>
      <c r="C925" s="235"/>
      <c r="D925" s="236" t="s">
        <v>170</v>
      </c>
      <c r="E925" s="237" t="s">
        <v>1</v>
      </c>
      <c r="F925" s="238" t="s">
        <v>1067</v>
      </c>
      <c r="G925" s="235"/>
      <c r="H925" s="237" t="s">
        <v>1</v>
      </c>
      <c r="I925" s="239"/>
      <c r="J925" s="235"/>
      <c r="K925" s="235"/>
      <c r="L925" s="240"/>
      <c r="M925" s="241"/>
      <c r="N925" s="242"/>
      <c r="O925" s="242"/>
      <c r="P925" s="242"/>
      <c r="Q925" s="242"/>
      <c r="R925" s="242"/>
      <c r="S925" s="242"/>
      <c r="T925" s="24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4" t="s">
        <v>170</v>
      </c>
      <c r="AU925" s="244" t="s">
        <v>87</v>
      </c>
      <c r="AV925" s="13" t="s">
        <v>34</v>
      </c>
      <c r="AW925" s="13" t="s">
        <v>33</v>
      </c>
      <c r="AX925" s="13" t="s">
        <v>78</v>
      </c>
      <c r="AY925" s="244" t="s">
        <v>162</v>
      </c>
    </row>
    <row r="926" s="14" customFormat="1">
      <c r="A926" s="14"/>
      <c r="B926" s="245"/>
      <c r="C926" s="246"/>
      <c r="D926" s="236" t="s">
        <v>170</v>
      </c>
      <c r="E926" s="247" t="s">
        <v>1</v>
      </c>
      <c r="F926" s="248" t="s">
        <v>1068</v>
      </c>
      <c r="G926" s="246"/>
      <c r="H926" s="249">
        <v>22.899999999999999</v>
      </c>
      <c r="I926" s="250"/>
      <c r="J926" s="246"/>
      <c r="K926" s="246"/>
      <c r="L926" s="251"/>
      <c r="M926" s="252"/>
      <c r="N926" s="253"/>
      <c r="O926" s="253"/>
      <c r="P926" s="253"/>
      <c r="Q926" s="253"/>
      <c r="R926" s="253"/>
      <c r="S926" s="253"/>
      <c r="T926" s="254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5" t="s">
        <v>170</v>
      </c>
      <c r="AU926" s="255" t="s">
        <v>87</v>
      </c>
      <c r="AV926" s="14" t="s">
        <v>87</v>
      </c>
      <c r="AW926" s="14" t="s">
        <v>33</v>
      </c>
      <c r="AX926" s="14" t="s">
        <v>78</v>
      </c>
      <c r="AY926" s="255" t="s">
        <v>162</v>
      </c>
    </row>
    <row r="927" s="15" customFormat="1">
      <c r="A927" s="15"/>
      <c r="B927" s="256"/>
      <c r="C927" s="257"/>
      <c r="D927" s="236" t="s">
        <v>170</v>
      </c>
      <c r="E927" s="258" t="s">
        <v>1</v>
      </c>
      <c r="F927" s="259" t="s">
        <v>180</v>
      </c>
      <c r="G927" s="257"/>
      <c r="H927" s="260">
        <v>47.149999999999999</v>
      </c>
      <c r="I927" s="261"/>
      <c r="J927" s="257"/>
      <c r="K927" s="257"/>
      <c r="L927" s="262"/>
      <c r="M927" s="263"/>
      <c r="N927" s="264"/>
      <c r="O927" s="264"/>
      <c r="P927" s="264"/>
      <c r="Q927" s="264"/>
      <c r="R927" s="264"/>
      <c r="S927" s="264"/>
      <c r="T927" s="26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66" t="s">
        <v>170</v>
      </c>
      <c r="AU927" s="266" t="s">
        <v>87</v>
      </c>
      <c r="AV927" s="15" t="s">
        <v>168</v>
      </c>
      <c r="AW927" s="15" t="s">
        <v>33</v>
      </c>
      <c r="AX927" s="15" t="s">
        <v>34</v>
      </c>
      <c r="AY927" s="266" t="s">
        <v>162</v>
      </c>
    </row>
    <row r="928" s="2" customFormat="1" ht="24.15" customHeight="1">
      <c r="A928" s="39"/>
      <c r="B928" s="40"/>
      <c r="C928" s="220" t="s">
        <v>1069</v>
      </c>
      <c r="D928" s="220" t="s">
        <v>164</v>
      </c>
      <c r="E928" s="221" t="s">
        <v>1070</v>
      </c>
      <c r="F928" s="222" t="s">
        <v>1071</v>
      </c>
      <c r="G928" s="223" t="s">
        <v>589</v>
      </c>
      <c r="H928" s="224">
        <v>4</v>
      </c>
      <c r="I928" s="225"/>
      <c r="J928" s="226">
        <f>ROUND(I928*H928,1)</f>
        <v>0</v>
      </c>
      <c r="K928" s="227"/>
      <c r="L928" s="45"/>
      <c r="M928" s="228" t="s">
        <v>1</v>
      </c>
      <c r="N928" s="229" t="s">
        <v>43</v>
      </c>
      <c r="O928" s="92"/>
      <c r="P928" s="230">
        <f>O928*H928</f>
        <v>0</v>
      </c>
      <c r="Q928" s="230">
        <v>0.00036200000000000002</v>
      </c>
      <c r="R928" s="230">
        <f>Q928*H928</f>
        <v>0.0014480000000000001</v>
      </c>
      <c r="S928" s="230">
        <v>0</v>
      </c>
      <c r="T928" s="231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32" t="s">
        <v>249</v>
      </c>
      <c r="AT928" s="232" t="s">
        <v>164</v>
      </c>
      <c r="AU928" s="232" t="s">
        <v>87</v>
      </c>
      <c r="AY928" s="18" t="s">
        <v>162</v>
      </c>
      <c r="BE928" s="233">
        <f>IF(N928="základní",J928,0)</f>
        <v>0</v>
      </c>
      <c r="BF928" s="233">
        <f>IF(N928="snížená",J928,0)</f>
        <v>0</v>
      </c>
      <c r="BG928" s="233">
        <f>IF(N928="zákl. přenesená",J928,0)</f>
        <v>0</v>
      </c>
      <c r="BH928" s="233">
        <f>IF(N928="sníž. přenesená",J928,0)</f>
        <v>0</v>
      </c>
      <c r="BI928" s="233">
        <f>IF(N928="nulová",J928,0)</f>
        <v>0</v>
      </c>
      <c r="BJ928" s="18" t="s">
        <v>34</v>
      </c>
      <c r="BK928" s="233">
        <f>ROUND(I928*H928,1)</f>
        <v>0</v>
      </c>
      <c r="BL928" s="18" t="s">
        <v>249</v>
      </c>
      <c r="BM928" s="232" t="s">
        <v>1072</v>
      </c>
    </row>
    <row r="929" s="13" customFormat="1">
      <c r="A929" s="13"/>
      <c r="B929" s="234"/>
      <c r="C929" s="235"/>
      <c r="D929" s="236" t="s">
        <v>170</v>
      </c>
      <c r="E929" s="237" t="s">
        <v>1</v>
      </c>
      <c r="F929" s="238" t="s">
        <v>1073</v>
      </c>
      <c r="G929" s="235"/>
      <c r="H929" s="237" t="s">
        <v>1</v>
      </c>
      <c r="I929" s="239"/>
      <c r="J929" s="235"/>
      <c r="K929" s="235"/>
      <c r="L929" s="240"/>
      <c r="M929" s="241"/>
      <c r="N929" s="242"/>
      <c r="O929" s="242"/>
      <c r="P929" s="242"/>
      <c r="Q929" s="242"/>
      <c r="R929" s="242"/>
      <c r="S929" s="242"/>
      <c r="T929" s="24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4" t="s">
        <v>170</v>
      </c>
      <c r="AU929" s="244" t="s">
        <v>87</v>
      </c>
      <c r="AV929" s="13" t="s">
        <v>34</v>
      </c>
      <c r="AW929" s="13" t="s">
        <v>33</v>
      </c>
      <c r="AX929" s="13" t="s">
        <v>78</v>
      </c>
      <c r="AY929" s="244" t="s">
        <v>162</v>
      </c>
    </row>
    <row r="930" s="14" customFormat="1">
      <c r="A930" s="14"/>
      <c r="B930" s="245"/>
      <c r="C930" s="246"/>
      <c r="D930" s="236" t="s">
        <v>170</v>
      </c>
      <c r="E930" s="247" t="s">
        <v>1</v>
      </c>
      <c r="F930" s="248" t="s">
        <v>34</v>
      </c>
      <c r="G930" s="246"/>
      <c r="H930" s="249">
        <v>1</v>
      </c>
      <c r="I930" s="250"/>
      <c r="J930" s="246"/>
      <c r="K930" s="246"/>
      <c r="L930" s="251"/>
      <c r="M930" s="252"/>
      <c r="N930" s="253"/>
      <c r="O930" s="253"/>
      <c r="P930" s="253"/>
      <c r="Q930" s="253"/>
      <c r="R930" s="253"/>
      <c r="S930" s="253"/>
      <c r="T930" s="254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5" t="s">
        <v>170</v>
      </c>
      <c r="AU930" s="255" t="s">
        <v>87</v>
      </c>
      <c r="AV930" s="14" t="s">
        <v>87</v>
      </c>
      <c r="AW930" s="14" t="s">
        <v>33</v>
      </c>
      <c r="AX930" s="14" t="s">
        <v>78</v>
      </c>
      <c r="AY930" s="255" t="s">
        <v>162</v>
      </c>
    </row>
    <row r="931" s="13" customFormat="1">
      <c r="A931" s="13"/>
      <c r="B931" s="234"/>
      <c r="C931" s="235"/>
      <c r="D931" s="236" t="s">
        <v>170</v>
      </c>
      <c r="E931" s="237" t="s">
        <v>1</v>
      </c>
      <c r="F931" s="238" t="s">
        <v>1074</v>
      </c>
      <c r="G931" s="235"/>
      <c r="H931" s="237" t="s">
        <v>1</v>
      </c>
      <c r="I931" s="239"/>
      <c r="J931" s="235"/>
      <c r="K931" s="235"/>
      <c r="L931" s="240"/>
      <c r="M931" s="241"/>
      <c r="N931" s="242"/>
      <c r="O931" s="242"/>
      <c r="P931" s="242"/>
      <c r="Q931" s="242"/>
      <c r="R931" s="242"/>
      <c r="S931" s="242"/>
      <c r="T931" s="24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4" t="s">
        <v>170</v>
      </c>
      <c r="AU931" s="244" t="s">
        <v>87</v>
      </c>
      <c r="AV931" s="13" t="s">
        <v>34</v>
      </c>
      <c r="AW931" s="13" t="s">
        <v>33</v>
      </c>
      <c r="AX931" s="13" t="s">
        <v>78</v>
      </c>
      <c r="AY931" s="244" t="s">
        <v>162</v>
      </c>
    </row>
    <row r="932" s="14" customFormat="1">
      <c r="A932" s="14"/>
      <c r="B932" s="245"/>
      <c r="C932" s="246"/>
      <c r="D932" s="236" t="s">
        <v>170</v>
      </c>
      <c r="E932" s="247" t="s">
        <v>1</v>
      </c>
      <c r="F932" s="248" t="s">
        <v>34</v>
      </c>
      <c r="G932" s="246"/>
      <c r="H932" s="249">
        <v>1</v>
      </c>
      <c r="I932" s="250"/>
      <c r="J932" s="246"/>
      <c r="K932" s="246"/>
      <c r="L932" s="251"/>
      <c r="M932" s="252"/>
      <c r="N932" s="253"/>
      <c r="O932" s="253"/>
      <c r="P932" s="253"/>
      <c r="Q932" s="253"/>
      <c r="R932" s="253"/>
      <c r="S932" s="253"/>
      <c r="T932" s="25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5" t="s">
        <v>170</v>
      </c>
      <c r="AU932" s="255" t="s">
        <v>87</v>
      </c>
      <c r="AV932" s="14" t="s">
        <v>87</v>
      </c>
      <c r="AW932" s="14" t="s">
        <v>33</v>
      </c>
      <c r="AX932" s="14" t="s">
        <v>78</v>
      </c>
      <c r="AY932" s="255" t="s">
        <v>162</v>
      </c>
    </row>
    <row r="933" s="13" customFormat="1">
      <c r="A933" s="13"/>
      <c r="B933" s="234"/>
      <c r="C933" s="235"/>
      <c r="D933" s="236" t="s">
        <v>170</v>
      </c>
      <c r="E933" s="237" t="s">
        <v>1</v>
      </c>
      <c r="F933" s="238" t="s">
        <v>1075</v>
      </c>
      <c r="G933" s="235"/>
      <c r="H933" s="237" t="s">
        <v>1</v>
      </c>
      <c r="I933" s="239"/>
      <c r="J933" s="235"/>
      <c r="K933" s="235"/>
      <c r="L933" s="240"/>
      <c r="M933" s="241"/>
      <c r="N933" s="242"/>
      <c r="O933" s="242"/>
      <c r="P933" s="242"/>
      <c r="Q933" s="242"/>
      <c r="R933" s="242"/>
      <c r="S933" s="242"/>
      <c r="T933" s="24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4" t="s">
        <v>170</v>
      </c>
      <c r="AU933" s="244" t="s">
        <v>87</v>
      </c>
      <c r="AV933" s="13" t="s">
        <v>34</v>
      </c>
      <c r="AW933" s="13" t="s">
        <v>33</v>
      </c>
      <c r="AX933" s="13" t="s">
        <v>78</v>
      </c>
      <c r="AY933" s="244" t="s">
        <v>162</v>
      </c>
    </row>
    <row r="934" s="14" customFormat="1">
      <c r="A934" s="14"/>
      <c r="B934" s="245"/>
      <c r="C934" s="246"/>
      <c r="D934" s="236" t="s">
        <v>170</v>
      </c>
      <c r="E934" s="247" t="s">
        <v>1</v>
      </c>
      <c r="F934" s="248" t="s">
        <v>34</v>
      </c>
      <c r="G934" s="246"/>
      <c r="H934" s="249">
        <v>1</v>
      </c>
      <c r="I934" s="250"/>
      <c r="J934" s="246"/>
      <c r="K934" s="246"/>
      <c r="L934" s="251"/>
      <c r="M934" s="252"/>
      <c r="N934" s="253"/>
      <c r="O934" s="253"/>
      <c r="P934" s="253"/>
      <c r="Q934" s="253"/>
      <c r="R934" s="253"/>
      <c r="S934" s="253"/>
      <c r="T934" s="25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5" t="s">
        <v>170</v>
      </c>
      <c r="AU934" s="255" t="s">
        <v>87</v>
      </c>
      <c r="AV934" s="14" t="s">
        <v>87</v>
      </c>
      <c r="AW934" s="14" t="s">
        <v>33</v>
      </c>
      <c r="AX934" s="14" t="s">
        <v>78</v>
      </c>
      <c r="AY934" s="255" t="s">
        <v>162</v>
      </c>
    </row>
    <row r="935" s="13" customFormat="1">
      <c r="A935" s="13"/>
      <c r="B935" s="234"/>
      <c r="C935" s="235"/>
      <c r="D935" s="236" t="s">
        <v>170</v>
      </c>
      <c r="E935" s="237" t="s">
        <v>1</v>
      </c>
      <c r="F935" s="238" t="s">
        <v>1076</v>
      </c>
      <c r="G935" s="235"/>
      <c r="H935" s="237" t="s">
        <v>1</v>
      </c>
      <c r="I935" s="239"/>
      <c r="J935" s="235"/>
      <c r="K935" s="235"/>
      <c r="L935" s="240"/>
      <c r="M935" s="241"/>
      <c r="N935" s="242"/>
      <c r="O935" s="242"/>
      <c r="P935" s="242"/>
      <c r="Q935" s="242"/>
      <c r="R935" s="242"/>
      <c r="S935" s="242"/>
      <c r="T935" s="24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4" t="s">
        <v>170</v>
      </c>
      <c r="AU935" s="244" t="s">
        <v>87</v>
      </c>
      <c r="AV935" s="13" t="s">
        <v>34</v>
      </c>
      <c r="AW935" s="13" t="s">
        <v>33</v>
      </c>
      <c r="AX935" s="13" t="s">
        <v>78</v>
      </c>
      <c r="AY935" s="244" t="s">
        <v>162</v>
      </c>
    </row>
    <row r="936" s="14" customFormat="1">
      <c r="A936" s="14"/>
      <c r="B936" s="245"/>
      <c r="C936" s="246"/>
      <c r="D936" s="236" t="s">
        <v>170</v>
      </c>
      <c r="E936" s="247" t="s">
        <v>1</v>
      </c>
      <c r="F936" s="248" t="s">
        <v>34</v>
      </c>
      <c r="G936" s="246"/>
      <c r="H936" s="249">
        <v>1</v>
      </c>
      <c r="I936" s="250"/>
      <c r="J936" s="246"/>
      <c r="K936" s="246"/>
      <c r="L936" s="251"/>
      <c r="M936" s="252"/>
      <c r="N936" s="253"/>
      <c r="O936" s="253"/>
      <c r="P936" s="253"/>
      <c r="Q936" s="253"/>
      <c r="R936" s="253"/>
      <c r="S936" s="253"/>
      <c r="T936" s="25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5" t="s">
        <v>170</v>
      </c>
      <c r="AU936" s="255" t="s">
        <v>87</v>
      </c>
      <c r="AV936" s="14" t="s">
        <v>87</v>
      </c>
      <c r="AW936" s="14" t="s">
        <v>33</v>
      </c>
      <c r="AX936" s="14" t="s">
        <v>78</v>
      </c>
      <c r="AY936" s="255" t="s">
        <v>162</v>
      </c>
    </row>
    <row r="937" s="15" customFormat="1">
      <c r="A937" s="15"/>
      <c r="B937" s="256"/>
      <c r="C937" s="257"/>
      <c r="D937" s="236" t="s">
        <v>170</v>
      </c>
      <c r="E937" s="258" t="s">
        <v>1</v>
      </c>
      <c r="F937" s="259" t="s">
        <v>180</v>
      </c>
      <c r="G937" s="257"/>
      <c r="H937" s="260">
        <v>4</v>
      </c>
      <c r="I937" s="261"/>
      <c r="J937" s="257"/>
      <c r="K937" s="257"/>
      <c r="L937" s="262"/>
      <c r="M937" s="263"/>
      <c r="N937" s="264"/>
      <c r="O937" s="264"/>
      <c r="P937" s="264"/>
      <c r="Q937" s="264"/>
      <c r="R937" s="264"/>
      <c r="S937" s="264"/>
      <c r="T937" s="265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T937" s="266" t="s">
        <v>170</v>
      </c>
      <c r="AU937" s="266" t="s">
        <v>87</v>
      </c>
      <c r="AV937" s="15" t="s">
        <v>168</v>
      </c>
      <c r="AW937" s="15" t="s">
        <v>33</v>
      </c>
      <c r="AX937" s="15" t="s">
        <v>34</v>
      </c>
      <c r="AY937" s="266" t="s">
        <v>162</v>
      </c>
    </row>
    <row r="938" s="2" customFormat="1" ht="24.15" customHeight="1">
      <c r="A938" s="39"/>
      <c r="B938" s="40"/>
      <c r="C938" s="220" t="s">
        <v>1077</v>
      </c>
      <c r="D938" s="220" t="s">
        <v>164</v>
      </c>
      <c r="E938" s="221" t="s">
        <v>1078</v>
      </c>
      <c r="F938" s="222" t="s">
        <v>1079</v>
      </c>
      <c r="G938" s="223" t="s">
        <v>392</v>
      </c>
      <c r="H938" s="224">
        <v>23.899999999999999</v>
      </c>
      <c r="I938" s="225"/>
      <c r="J938" s="226">
        <f>ROUND(I938*H938,1)</f>
        <v>0</v>
      </c>
      <c r="K938" s="227"/>
      <c r="L938" s="45"/>
      <c r="M938" s="228" t="s">
        <v>1</v>
      </c>
      <c r="N938" s="229" t="s">
        <v>43</v>
      </c>
      <c r="O938" s="92"/>
      <c r="P938" s="230">
        <f>O938*H938</f>
        <v>0</v>
      </c>
      <c r="Q938" s="230">
        <v>0.0021045999999999999</v>
      </c>
      <c r="R938" s="230">
        <f>Q938*H938</f>
        <v>0.050299939999999994</v>
      </c>
      <c r="S938" s="230">
        <v>0</v>
      </c>
      <c r="T938" s="231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32" t="s">
        <v>249</v>
      </c>
      <c r="AT938" s="232" t="s">
        <v>164</v>
      </c>
      <c r="AU938" s="232" t="s">
        <v>87</v>
      </c>
      <c r="AY938" s="18" t="s">
        <v>162</v>
      </c>
      <c r="BE938" s="233">
        <f>IF(N938="základní",J938,0)</f>
        <v>0</v>
      </c>
      <c r="BF938" s="233">
        <f>IF(N938="snížená",J938,0)</f>
        <v>0</v>
      </c>
      <c r="BG938" s="233">
        <f>IF(N938="zákl. přenesená",J938,0)</f>
        <v>0</v>
      </c>
      <c r="BH938" s="233">
        <f>IF(N938="sníž. přenesená",J938,0)</f>
        <v>0</v>
      </c>
      <c r="BI938" s="233">
        <f>IF(N938="nulová",J938,0)</f>
        <v>0</v>
      </c>
      <c r="BJ938" s="18" t="s">
        <v>34</v>
      </c>
      <c r="BK938" s="233">
        <f>ROUND(I938*H938,1)</f>
        <v>0</v>
      </c>
      <c r="BL938" s="18" t="s">
        <v>249</v>
      </c>
      <c r="BM938" s="232" t="s">
        <v>1080</v>
      </c>
    </row>
    <row r="939" s="13" customFormat="1">
      <c r="A939" s="13"/>
      <c r="B939" s="234"/>
      <c r="C939" s="235"/>
      <c r="D939" s="236" t="s">
        <v>170</v>
      </c>
      <c r="E939" s="237" t="s">
        <v>1</v>
      </c>
      <c r="F939" s="238" t="s">
        <v>1073</v>
      </c>
      <c r="G939" s="235"/>
      <c r="H939" s="237" t="s">
        <v>1</v>
      </c>
      <c r="I939" s="239"/>
      <c r="J939" s="235"/>
      <c r="K939" s="235"/>
      <c r="L939" s="240"/>
      <c r="M939" s="241"/>
      <c r="N939" s="242"/>
      <c r="O939" s="242"/>
      <c r="P939" s="242"/>
      <c r="Q939" s="242"/>
      <c r="R939" s="242"/>
      <c r="S939" s="242"/>
      <c r="T939" s="24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4" t="s">
        <v>170</v>
      </c>
      <c r="AU939" s="244" t="s">
        <v>87</v>
      </c>
      <c r="AV939" s="13" t="s">
        <v>34</v>
      </c>
      <c r="AW939" s="13" t="s">
        <v>33</v>
      </c>
      <c r="AX939" s="13" t="s">
        <v>78</v>
      </c>
      <c r="AY939" s="244" t="s">
        <v>162</v>
      </c>
    </row>
    <row r="940" s="14" customFormat="1">
      <c r="A940" s="14"/>
      <c r="B940" s="245"/>
      <c r="C940" s="246"/>
      <c r="D940" s="236" t="s">
        <v>170</v>
      </c>
      <c r="E940" s="247" t="s">
        <v>1</v>
      </c>
      <c r="F940" s="248" t="s">
        <v>1081</v>
      </c>
      <c r="G940" s="246"/>
      <c r="H940" s="249">
        <v>5.9000000000000004</v>
      </c>
      <c r="I940" s="250"/>
      <c r="J940" s="246"/>
      <c r="K940" s="246"/>
      <c r="L940" s="251"/>
      <c r="M940" s="252"/>
      <c r="N940" s="253"/>
      <c r="O940" s="253"/>
      <c r="P940" s="253"/>
      <c r="Q940" s="253"/>
      <c r="R940" s="253"/>
      <c r="S940" s="253"/>
      <c r="T940" s="25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5" t="s">
        <v>170</v>
      </c>
      <c r="AU940" s="255" t="s">
        <v>87</v>
      </c>
      <c r="AV940" s="14" t="s">
        <v>87</v>
      </c>
      <c r="AW940" s="14" t="s">
        <v>33</v>
      </c>
      <c r="AX940" s="14" t="s">
        <v>78</v>
      </c>
      <c r="AY940" s="255" t="s">
        <v>162</v>
      </c>
    </row>
    <row r="941" s="13" customFormat="1">
      <c r="A941" s="13"/>
      <c r="B941" s="234"/>
      <c r="C941" s="235"/>
      <c r="D941" s="236" t="s">
        <v>170</v>
      </c>
      <c r="E941" s="237" t="s">
        <v>1</v>
      </c>
      <c r="F941" s="238" t="s">
        <v>1074</v>
      </c>
      <c r="G941" s="235"/>
      <c r="H941" s="237" t="s">
        <v>1</v>
      </c>
      <c r="I941" s="239"/>
      <c r="J941" s="235"/>
      <c r="K941" s="235"/>
      <c r="L941" s="240"/>
      <c r="M941" s="241"/>
      <c r="N941" s="242"/>
      <c r="O941" s="242"/>
      <c r="P941" s="242"/>
      <c r="Q941" s="242"/>
      <c r="R941" s="242"/>
      <c r="S941" s="242"/>
      <c r="T941" s="24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4" t="s">
        <v>170</v>
      </c>
      <c r="AU941" s="244" t="s">
        <v>87</v>
      </c>
      <c r="AV941" s="13" t="s">
        <v>34</v>
      </c>
      <c r="AW941" s="13" t="s">
        <v>33</v>
      </c>
      <c r="AX941" s="13" t="s">
        <v>78</v>
      </c>
      <c r="AY941" s="244" t="s">
        <v>162</v>
      </c>
    </row>
    <row r="942" s="14" customFormat="1">
      <c r="A942" s="14"/>
      <c r="B942" s="245"/>
      <c r="C942" s="246"/>
      <c r="D942" s="236" t="s">
        <v>170</v>
      </c>
      <c r="E942" s="247" t="s">
        <v>1</v>
      </c>
      <c r="F942" s="248" t="s">
        <v>1082</v>
      </c>
      <c r="G942" s="246"/>
      <c r="H942" s="249">
        <v>6.5999999999999996</v>
      </c>
      <c r="I942" s="250"/>
      <c r="J942" s="246"/>
      <c r="K942" s="246"/>
      <c r="L942" s="251"/>
      <c r="M942" s="252"/>
      <c r="N942" s="253"/>
      <c r="O942" s="253"/>
      <c r="P942" s="253"/>
      <c r="Q942" s="253"/>
      <c r="R942" s="253"/>
      <c r="S942" s="253"/>
      <c r="T942" s="25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5" t="s">
        <v>170</v>
      </c>
      <c r="AU942" s="255" t="s">
        <v>87</v>
      </c>
      <c r="AV942" s="14" t="s">
        <v>87</v>
      </c>
      <c r="AW942" s="14" t="s">
        <v>33</v>
      </c>
      <c r="AX942" s="14" t="s">
        <v>78</v>
      </c>
      <c r="AY942" s="255" t="s">
        <v>162</v>
      </c>
    </row>
    <row r="943" s="13" customFormat="1">
      <c r="A943" s="13"/>
      <c r="B943" s="234"/>
      <c r="C943" s="235"/>
      <c r="D943" s="236" t="s">
        <v>170</v>
      </c>
      <c r="E943" s="237" t="s">
        <v>1</v>
      </c>
      <c r="F943" s="238" t="s">
        <v>1075</v>
      </c>
      <c r="G943" s="235"/>
      <c r="H943" s="237" t="s">
        <v>1</v>
      </c>
      <c r="I943" s="239"/>
      <c r="J943" s="235"/>
      <c r="K943" s="235"/>
      <c r="L943" s="240"/>
      <c r="M943" s="241"/>
      <c r="N943" s="242"/>
      <c r="O943" s="242"/>
      <c r="P943" s="242"/>
      <c r="Q943" s="242"/>
      <c r="R943" s="242"/>
      <c r="S943" s="242"/>
      <c r="T943" s="24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4" t="s">
        <v>170</v>
      </c>
      <c r="AU943" s="244" t="s">
        <v>87</v>
      </c>
      <c r="AV943" s="13" t="s">
        <v>34</v>
      </c>
      <c r="AW943" s="13" t="s">
        <v>33</v>
      </c>
      <c r="AX943" s="13" t="s">
        <v>78</v>
      </c>
      <c r="AY943" s="244" t="s">
        <v>162</v>
      </c>
    </row>
    <row r="944" s="14" customFormat="1">
      <c r="A944" s="14"/>
      <c r="B944" s="245"/>
      <c r="C944" s="246"/>
      <c r="D944" s="236" t="s">
        <v>170</v>
      </c>
      <c r="E944" s="247" t="s">
        <v>1</v>
      </c>
      <c r="F944" s="248" t="s">
        <v>1083</v>
      </c>
      <c r="G944" s="246"/>
      <c r="H944" s="249">
        <v>7.4000000000000004</v>
      </c>
      <c r="I944" s="250"/>
      <c r="J944" s="246"/>
      <c r="K944" s="246"/>
      <c r="L944" s="251"/>
      <c r="M944" s="252"/>
      <c r="N944" s="253"/>
      <c r="O944" s="253"/>
      <c r="P944" s="253"/>
      <c r="Q944" s="253"/>
      <c r="R944" s="253"/>
      <c r="S944" s="253"/>
      <c r="T944" s="25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5" t="s">
        <v>170</v>
      </c>
      <c r="AU944" s="255" t="s">
        <v>87</v>
      </c>
      <c r="AV944" s="14" t="s">
        <v>87</v>
      </c>
      <c r="AW944" s="14" t="s">
        <v>33</v>
      </c>
      <c r="AX944" s="14" t="s">
        <v>78</v>
      </c>
      <c r="AY944" s="255" t="s">
        <v>162</v>
      </c>
    </row>
    <row r="945" s="13" customFormat="1">
      <c r="A945" s="13"/>
      <c r="B945" s="234"/>
      <c r="C945" s="235"/>
      <c r="D945" s="236" t="s">
        <v>170</v>
      </c>
      <c r="E945" s="237" t="s">
        <v>1</v>
      </c>
      <c r="F945" s="238" t="s">
        <v>1076</v>
      </c>
      <c r="G945" s="235"/>
      <c r="H945" s="237" t="s">
        <v>1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170</v>
      </c>
      <c r="AU945" s="244" t="s">
        <v>87</v>
      </c>
      <c r="AV945" s="13" t="s">
        <v>34</v>
      </c>
      <c r="AW945" s="13" t="s">
        <v>33</v>
      </c>
      <c r="AX945" s="13" t="s">
        <v>78</v>
      </c>
      <c r="AY945" s="244" t="s">
        <v>162</v>
      </c>
    </row>
    <row r="946" s="14" customFormat="1">
      <c r="A946" s="14"/>
      <c r="B946" s="245"/>
      <c r="C946" s="246"/>
      <c r="D946" s="236" t="s">
        <v>170</v>
      </c>
      <c r="E946" s="247" t="s">
        <v>1</v>
      </c>
      <c r="F946" s="248" t="s">
        <v>1084</v>
      </c>
      <c r="G946" s="246"/>
      <c r="H946" s="249">
        <v>4</v>
      </c>
      <c r="I946" s="250"/>
      <c r="J946" s="246"/>
      <c r="K946" s="246"/>
      <c r="L946" s="251"/>
      <c r="M946" s="252"/>
      <c r="N946" s="253"/>
      <c r="O946" s="253"/>
      <c r="P946" s="253"/>
      <c r="Q946" s="253"/>
      <c r="R946" s="253"/>
      <c r="S946" s="253"/>
      <c r="T946" s="25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5" t="s">
        <v>170</v>
      </c>
      <c r="AU946" s="255" t="s">
        <v>87</v>
      </c>
      <c r="AV946" s="14" t="s">
        <v>87</v>
      </c>
      <c r="AW946" s="14" t="s">
        <v>33</v>
      </c>
      <c r="AX946" s="14" t="s">
        <v>78</v>
      </c>
      <c r="AY946" s="255" t="s">
        <v>162</v>
      </c>
    </row>
    <row r="947" s="15" customFormat="1">
      <c r="A947" s="15"/>
      <c r="B947" s="256"/>
      <c r="C947" s="257"/>
      <c r="D947" s="236" t="s">
        <v>170</v>
      </c>
      <c r="E947" s="258" t="s">
        <v>1</v>
      </c>
      <c r="F947" s="259" t="s">
        <v>180</v>
      </c>
      <c r="G947" s="257"/>
      <c r="H947" s="260">
        <v>23.899999999999999</v>
      </c>
      <c r="I947" s="261"/>
      <c r="J947" s="257"/>
      <c r="K947" s="257"/>
      <c r="L947" s="262"/>
      <c r="M947" s="263"/>
      <c r="N947" s="264"/>
      <c r="O947" s="264"/>
      <c r="P947" s="264"/>
      <c r="Q947" s="264"/>
      <c r="R947" s="264"/>
      <c r="S947" s="264"/>
      <c r="T947" s="26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66" t="s">
        <v>170</v>
      </c>
      <c r="AU947" s="266" t="s">
        <v>87</v>
      </c>
      <c r="AV947" s="15" t="s">
        <v>168</v>
      </c>
      <c r="AW947" s="15" t="s">
        <v>33</v>
      </c>
      <c r="AX947" s="15" t="s">
        <v>34</v>
      </c>
      <c r="AY947" s="266" t="s">
        <v>162</v>
      </c>
    </row>
    <row r="948" s="2" customFormat="1" ht="24.15" customHeight="1">
      <c r="A948" s="39"/>
      <c r="B948" s="40"/>
      <c r="C948" s="220" t="s">
        <v>1085</v>
      </c>
      <c r="D948" s="220" t="s">
        <v>164</v>
      </c>
      <c r="E948" s="221" t="s">
        <v>1086</v>
      </c>
      <c r="F948" s="222" t="s">
        <v>1087</v>
      </c>
      <c r="G948" s="223" t="s">
        <v>760</v>
      </c>
      <c r="H948" s="289"/>
      <c r="I948" s="225"/>
      <c r="J948" s="226">
        <f>ROUND(I948*H948,1)</f>
        <v>0</v>
      </c>
      <c r="K948" s="227"/>
      <c r="L948" s="45"/>
      <c r="M948" s="228" t="s">
        <v>1</v>
      </c>
      <c r="N948" s="229" t="s">
        <v>43</v>
      </c>
      <c r="O948" s="92"/>
      <c r="P948" s="230">
        <f>O948*H948</f>
        <v>0</v>
      </c>
      <c r="Q948" s="230">
        <v>0</v>
      </c>
      <c r="R948" s="230">
        <f>Q948*H948</f>
        <v>0</v>
      </c>
      <c r="S948" s="230">
        <v>0</v>
      </c>
      <c r="T948" s="231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2" t="s">
        <v>249</v>
      </c>
      <c r="AT948" s="232" t="s">
        <v>164</v>
      </c>
      <c r="AU948" s="232" t="s">
        <v>87</v>
      </c>
      <c r="AY948" s="18" t="s">
        <v>162</v>
      </c>
      <c r="BE948" s="233">
        <f>IF(N948="základní",J948,0)</f>
        <v>0</v>
      </c>
      <c r="BF948" s="233">
        <f>IF(N948="snížená",J948,0)</f>
        <v>0</v>
      </c>
      <c r="BG948" s="233">
        <f>IF(N948="zákl. přenesená",J948,0)</f>
        <v>0</v>
      </c>
      <c r="BH948" s="233">
        <f>IF(N948="sníž. přenesená",J948,0)</f>
        <v>0</v>
      </c>
      <c r="BI948" s="233">
        <f>IF(N948="nulová",J948,0)</f>
        <v>0</v>
      </c>
      <c r="BJ948" s="18" t="s">
        <v>34</v>
      </c>
      <c r="BK948" s="233">
        <f>ROUND(I948*H948,1)</f>
        <v>0</v>
      </c>
      <c r="BL948" s="18" t="s">
        <v>249</v>
      </c>
      <c r="BM948" s="232" t="s">
        <v>1088</v>
      </c>
    </row>
    <row r="949" s="12" customFormat="1" ht="22.8" customHeight="1">
      <c r="A949" s="12"/>
      <c r="B949" s="204"/>
      <c r="C949" s="205"/>
      <c r="D949" s="206" t="s">
        <v>77</v>
      </c>
      <c r="E949" s="218" t="s">
        <v>1089</v>
      </c>
      <c r="F949" s="218" t="s">
        <v>1090</v>
      </c>
      <c r="G949" s="205"/>
      <c r="H949" s="205"/>
      <c r="I949" s="208"/>
      <c r="J949" s="219">
        <f>BK949</f>
        <v>0</v>
      </c>
      <c r="K949" s="205"/>
      <c r="L949" s="210"/>
      <c r="M949" s="211"/>
      <c r="N949" s="212"/>
      <c r="O949" s="212"/>
      <c r="P949" s="213">
        <f>SUM(P950:P1040)</f>
        <v>0</v>
      </c>
      <c r="Q949" s="212"/>
      <c r="R949" s="213">
        <f>SUM(R950:R1040)</f>
        <v>3.7633739061428999</v>
      </c>
      <c r="S949" s="212"/>
      <c r="T949" s="214">
        <f>SUM(T950:T1040)</f>
        <v>0.35999999999999999</v>
      </c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R949" s="215" t="s">
        <v>87</v>
      </c>
      <c r="AT949" s="216" t="s">
        <v>77</v>
      </c>
      <c r="AU949" s="216" t="s">
        <v>34</v>
      </c>
      <c r="AY949" s="215" t="s">
        <v>162</v>
      </c>
      <c r="BK949" s="217">
        <f>SUM(BK950:BK1040)</f>
        <v>0</v>
      </c>
    </row>
    <row r="950" s="2" customFormat="1" ht="24.15" customHeight="1">
      <c r="A950" s="39"/>
      <c r="B950" s="40"/>
      <c r="C950" s="220" t="s">
        <v>1091</v>
      </c>
      <c r="D950" s="220" t="s">
        <v>164</v>
      </c>
      <c r="E950" s="221" t="s">
        <v>1092</v>
      </c>
      <c r="F950" s="222" t="s">
        <v>1093</v>
      </c>
      <c r="G950" s="223" t="s">
        <v>589</v>
      </c>
      <c r="H950" s="224">
        <v>10</v>
      </c>
      <c r="I950" s="225"/>
      <c r="J950" s="226">
        <f>ROUND(I950*H950,1)</f>
        <v>0</v>
      </c>
      <c r="K950" s="227"/>
      <c r="L950" s="45"/>
      <c r="M950" s="228" t="s">
        <v>1</v>
      </c>
      <c r="N950" s="229" t="s">
        <v>43</v>
      </c>
      <c r="O950" s="92"/>
      <c r="P950" s="230">
        <f>O950*H950</f>
        <v>0</v>
      </c>
      <c r="Q950" s="230">
        <v>0</v>
      </c>
      <c r="R950" s="230">
        <f>Q950*H950</f>
        <v>0</v>
      </c>
      <c r="S950" s="230">
        <v>0.0030000000000000001</v>
      </c>
      <c r="T950" s="231">
        <f>S950*H950</f>
        <v>0.029999999999999999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32" t="s">
        <v>249</v>
      </c>
      <c r="AT950" s="232" t="s">
        <v>164</v>
      </c>
      <c r="AU950" s="232" t="s">
        <v>87</v>
      </c>
      <c r="AY950" s="18" t="s">
        <v>162</v>
      </c>
      <c r="BE950" s="233">
        <f>IF(N950="základní",J950,0)</f>
        <v>0</v>
      </c>
      <c r="BF950" s="233">
        <f>IF(N950="snížená",J950,0)</f>
        <v>0</v>
      </c>
      <c r="BG950" s="233">
        <f>IF(N950="zákl. přenesená",J950,0)</f>
        <v>0</v>
      </c>
      <c r="BH950" s="233">
        <f>IF(N950="sníž. přenesená",J950,0)</f>
        <v>0</v>
      </c>
      <c r="BI950" s="233">
        <f>IF(N950="nulová",J950,0)</f>
        <v>0</v>
      </c>
      <c r="BJ950" s="18" t="s">
        <v>34</v>
      </c>
      <c r="BK950" s="233">
        <f>ROUND(I950*H950,1)</f>
        <v>0</v>
      </c>
      <c r="BL950" s="18" t="s">
        <v>249</v>
      </c>
      <c r="BM950" s="232" t="s">
        <v>1094</v>
      </c>
    </row>
    <row r="951" s="13" customFormat="1">
      <c r="A951" s="13"/>
      <c r="B951" s="234"/>
      <c r="C951" s="235"/>
      <c r="D951" s="236" t="s">
        <v>170</v>
      </c>
      <c r="E951" s="237" t="s">
        <v>1</v>
      </c>
      <c r="F951" s="238" t="s">
        <v>517</v>
      </c>
      <c r="G951" s="235"/>
      <c r="H951" s="237" t="s">
        <v>1</v>
      </c>
      <c r="I951" s="239"/>
      <c r="J951" s="235"/>
      <c r="K951" s="235"/>
      <c r="L951" s="240"/>
      <c r="M951" s="241"/>
      <c r="N951" s="242"/>
      <c r="O951" s="242"/>
      <c r="P951" s="242"/>
      <c r="Q951" s="242"/>
      <c r="R951" s="242"/>
      <c r="S951" s="242"/>
      <c r="T951" s="24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4" t="s">
        <v>170</v>
      </c>
      <c r="AU951" s="244" t="s">
        <v>87</v>
      </c>
      <c r="AV951" s="13" t="s">
        <v>34</v>
      </c>
      <c r="AW951" s="13" t="s">
        <v>33</v>
      </c>
      <c r="AX951" s="13" t="s">
        <v>78</v>
      </c>
      <c r="AY951" s="244" t="s">
        <v>162</v>
      </c>
    </row>
    <row r="952" s="14" customFormat="1">
      <c r="A952" s="14"/>
      <c r="B952" s="245"/>
      <c r="C952" s="246"/>
      <c r="D952" s="236" t="s">
        <v>170</v>
      </c>
      <c r="E952" s="247" t="s">
        <v>1</v>
      </c>
      <c r="F952" s="248" t="s">
        <v>168</v>
      </c>
      <c r="G952" s="246"/>
      <c r="H952" s="249">
        <v>4</v>
      </c>
      <c r="I952" s="250"/>
      <c r="J952" s="246"/>
      <c r="K952" s="246"/>
      <c r="L952" s="251"/>
      <c r="M952" s="252"/>
      <c r="N952" s="253"/>
      <c r="O952" s="253"/>
      <c r="P952" s="253"/>
      <c r="Q952" s="253"/>
      <c r="R952" s="253"/>
      <c r="S952" s="253"/>
      <c r="T952" s="254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5" t="s">
        <v>170</v>
      </c>
      <c r="AU952" s="255" t="s">
        <v>87</v>
      </c>
      <c r="AV952" s="14" t="s">
        <v>87</v>
      </c>
      <c r="AW952" s="14" t="s">
        <v>33</v>
      </c>
      <c r="AX952" s="14" t="s">
        <v>78</v>
      </c>
      <c r="AY952" s="255" t="s">
        <v>162</v>
      </c>
    </row>
    <row r="953" s="13" customFormat="1">
      <c r="A953" s="13"/>
      <c r="B953" s="234"/>
      <c r="C953" s="235"/>
      <c r="D953" s="236" t="s">
        <v>170</v>
      </c>
      <c r="E953" s="237" t="s">
        <v>1</v>
      </c>
      <c r="F953" s="238" t="s">
        <v>519</v>
      </c>
      <c r="G953" s="235"/>
      <c r="H953" s="237" t="s">
        <v>1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4" t="s">
        <v>170</v>
      </c>
      <c r="AU953" s="244" t="s">
        <v>87</v>
      </c>
      <c r="AV953" s="13" t="s">
        <v>34</v>
      </c>
      <c r="AW953" s="13" t="s">
        <v>33</v>
      </c>
      <c r="AX953" s="13" t="s">
        <v>78</v>
      </c>
      <c r="AY953" s="244" t="s">
        <v>162</v>
      </c>
    </row>
    <row r="954" s="14" customFormat="1">
      <c r="A954" s="14"/>
      <c r="B954" s="245"/>
      <c r="C954" s="246"/>
      <c r="D954" s="236" t="s">
        <v>170</v>
      </c>
      <c r="E954" s="247" t="s">
        <v>1</v>
      </c>
      <c r="F954" s="248" t="s">
        <v>201</v>
      </c>
      <c r="G954" s="246"/>
      <c r="H954" s="249">
        <v>6</v>
      </c>
      <c r="I954" s="250"/>
      <c r="J954" s="246"/>
      <c r="K954" s="246"/>
      <c r="L954" s="251"/>
      <c r="M954" s="252"/>
      <c r="N954" s="253"/>
      <c r="O954" s="253"/>
      <c r="P954" s="253"/>
      <c r="Q954" s="253"/>
      <c r="R954" s="253"/>
      <c r="S954" s="253"/>
      <c r="T954" s="254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5" t="s">
        <v>170</v>
      </c>
      <c r="AU954" s="255" t="s">
        <v>87</v>
      </c>
      <c r="AV954" s="14" t="s">
        <v>87</v>
      </c>
      <c r="AW954" s="14" t="s">
        <v>33</v>
      </c>
      <c r="AX954" s="14" t="s">
        <v>78</v>
      </c>
      <c r="AY954" s="255" t="s">
        <v>162</v>
      </c>
    </row>
    <row r="955" s="15" customFormat="1">
      <c r="A955" s="15"/>
      <c r="B955" s="256"/>
      <c r="C955" s="257"/>
      <c r="D955" s="236" t="s">
        <v>170</v>
      </c>
      <c r="E955" s="258" t="s">
        <v>1</v>
      </c>
      <c r="F955" s="259" t="s">
        <v>180</v>
      </c>
      <c r="G955" s="257"/>
      <c r="H955" s="260">
        <v>10</v>
      </c>
      <c r="I955" s="261"/>
      <c r="J955" s="257"/>
      <c r="K955" s="257"/>
      <c r="L955" s="262"/>
      <c r="M955" s="263"/>
      <c r="N955" s="264"/>
      <c r="O955" s="264"/>
      <c r="P955" s="264"/>
      <c r="Q955" s="264"/>
      <c r="R955" s="264"/>
      <c r="S955" s="264"/>
      <c r="T955" s="26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266" t="s">
        <v>170</v>
      </c>
      <c r="AU955" s="266" t="s">
        <v>87</v>
      </c>
      <c r="AV955" s="15" t="s">
        <v>168</v>
      </c>
      <c r="AW955" s="15" t="s">
        <v>33</v>
      </c>
      <c r="AX955" s="15" t="s">
        <v>34</v>
      </c>
      <c r="AY955" s="266" t="s">
        <v>162</v>
      </c>
    </row>
    <row r="956" s="2" customFormat="1" ht="24.15" customHeight="1">
      <c r="A956" s="39"/>
      <c r="B956" s="40"/>
      <c r="C956" s="220" t="s">
        <v>1095</v>
      </c>
      <c r="D956" s="220" t="s">
        <v>164</v>
      </c>
      <c r="E956" s="221" t="s">
        <v>1096</v>
      </c>
      <c r="F956" s="222" t="s">
        <v>1097</v>
      </c>
      <c r="G956" s="223" t="s">
        <v>589</v>
      </c>
      <c r="H956" s="224">
        <v>66</v>
      </c>
      <c r="I956" s="225"/>
      <c r="J956" s="226">
        <f>ROUND(I956*H956,1)</f>
        <v>0</v>
      </c>
      <c r="K956" s="227"/>
      <c r="L956" s="45"/>
      <c r="M956" s="228" t="s">
        <v>1</v>
      </c>
      <c r="N956" s="229" t="s">
        <v>43</v>
      </c>
      <c r="O956" s="92"/>
      <c r="P956" s="230">
        <f>O956*H956</f>
        <v>0</v>
      </c>
      <c r="Q956" s="230">
        <v>0</v>
      </c>
      <c r="R956" s="230">
        <f>Q956*H956</f>
        <v>0</v>
      </c>
      <c r="S956" s="230">
        <v>0.0050000000000000001</v>
      </c>
      <c r="T956" s="231">
        <f>S956*H956</f>
        <v>0.33000000000000002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2" t="s">
        <v>249</v>
      </c>
      <c r="AT956" s="232" t="s">
        <v>164</v>
      </c>
      <c r="AU956" s="232" t="s">
        <v>87</v>
      </c>
      <c r="AY956" s="18" t="s">
        <v>162</v>
      </c>
      <c r="BE956" s="233">
        <f>IF(N956="základní",J956,0)</f>
        <v>0</v>
      </c>
      <c r="BF956" s="233">
        <f>IF(N956="snížená",J956,0)</f>
        <v>0</v>
      </c>
      <c r="BG956" s="233">
        <f>IF(N956="zákl. přenesená",J956,0)</f>
        <v>0</v>
      </c>
      <c r="BH956" s="233">
        <f>IF(N956="sníž. přenesená",J956,0)</f>
        <v>0</v>
      </c>
      <c r="BI956" s="233">
        <f>IF(N956="nulová",J956,0)</f>
        <v>0</v>
      </c>
      <c r="BJ956" s="18" t="s">
        <v>34</v>
      </c>
      <c r="BK956" s="233">
        <f>ROUND(I956*H956,1)</f>
        <v>0</v>
      </c>
      <c r="BL956" s="18" t="s">
        <v>249</v>
      </c>
      <c r="BM956" s="232" t="s">
        <v>1098</v>
      </c>
    </row>
    <row r="957" s="13" customFormat="1">
      <c r="A957" s="13"/>
      <c r="B957" s="234"/>
      <c r="C957" s="235"/>
      <c r="D957" s="236" t="s">
        <v>170</v>
      </c>
      <c r="E957" s="237" t="s">
        <v>1</v>
      </c>
      <c r="F957" s="238" t="s">
        <v>514</v>
      </c>
      <c r="G957" s="235"/>
      <c r="H957" s="237" t="s">
        <v>1</v>
      </c>
      <c r="I957" s="239"/>
      <c r="J957" s="235"/>
      <c r="K957" s="235"/>
      <c r="L957" s="240"/>
      <c r="M957" s="241"/>
      <c r="N957" s="242"/>
      <c r="O957" s="242"/>
      <c r="P957" s="242"/>
      <c r="Q957" s="242"/>
      <c r="R957" s="242"/>
      <c r="S957" s="242"/>
      <c r="T957" s="24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4" t="s">
        <v>170</v>
      </c>
      <c r="AU957" s="244" t="s">
        <v>87</v>
      </c>
      <c r="AV957" s="13" t="s">
        <v>34</v>
      </c>
      <c r="AW957" s="13" t="s">
        <v>33</v>
      </c>
      <c r="AX957" s="13" t="s">
        <v>78</v>
      </c>
      <c r="AY957" s="244" t="s">
        <v>162</v>
      </c>
    </row>
    <row r="958" s="14" customFormat="1">
      <c r="A958" s="14"/>
      <c r="B958" s="245"/>
      <c r="C958" s="246"/>
      <c r="D958" s="236" t="s">
        <v>170</v>
      </c>
      <c r="E958" s="247" t="s">
        <v>1</v>
      </c>
      <c r="F958" s="248" t="s">
        <v>602</v>
      </c>
      <c r="G958" s="246"/>
      <c r="H958" s="249">
        <v>59</v>
      </c>
      <c r="I958" s="250"/>
      <c r="J958" s="246"/>
      <c r="K958" s="246"/>
      <c r="L958" s="251"/>
      <c r="M958" s="252"/>
      <c r="N958" s="253"/>
      <c r="O958" s="253"/>
      <c r="P958" s="253"/>
      <c r="Q958" s="253"/>
      <c r="R958" s="253"/>
      <c r="S958" s="253"/>
      <c r="T958" s="254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5" t="s">
        <v>170</v>
      </c>
      <c r="AU958" s="255" t="s">
        <v>87</v>
      </c>
      <c r="AV958" s="14" t="s">
        <v>87</v>
      </c>
      <c r="AW958" s="14" t="s">
        <v>33</v>
      </c>
      <c r="AX958" s="14" t="s">
        <v>78</v>
      </c>
      <c r="AY958" s="255" t="s">
        <v>162</v>
      </c>
    </row>
    <row r="959" s="13" customFormat="1">
      <c r="A959" s="13"/>
      <c r="B959" s="234"/>
      <c r="C959" s="235"/>
      <c r="D959" s="236" t="s">
        <v>170</v>
      </c>
      <c r="E959" s="237" t="s">
        <v>1</v>
      </c>
      <c r="F959" s="238" t="s">
        <v>515</v>
      </c>
      <c r="G959" s="235"/>
      <c r="H959" s="237" t="s">
        <v>1</v>
      </c>
      <c r="I959" s="239"/>
      <c r="J959" s="235"/>
      <c r="K959" s="235"/>
      <c r="L959" s="240"/>
      <c r="M959" s="241"/>
      <c r="N959" s="242"/>
      <c r="O959" s="242"/>
      <c r="P959" s="242"/>
      <c r="Q959" s="242"/>
      <c r="R959" s="242"/>
      <c r="S959" s="242"/>
      <c r="T959" s="24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4" t="s">
        <v>170</v>
      </c>
      <c r="AU959" s="244" t="s">
        <v>87</v>
      </c>
      <c r="AV959" s="13" t="s">
        <v>34</v>
      </c>
      <c r="AW959" s="13" t="s">
        <v>33</v>
      </c>
      <c r="AX959" s="13" t="s">
        <v>78</v>
      </c>
      <c r="AY959" s="244" t="s">
        <v>162</v>
      </c>
    </row>
    <row r="960" s="14" customFormat="1">
      <c r="A960" s="14"/>
      <c r="B960" s="245"/>
      <c r="C960" s="246"/>
      <c r="D960" s="236" t="s">
        <v>170</v>
      </c>
      <c r="E960" s="247" t="s">
        <v>1</v>
      </c>
      <c r="F960" s="248" t="s">
        <v>34</v>
      </c>
      <c r="G960" s="246"/>
      <c r="H960" s="249">
        <v>1</v>
      </c>
      <c r="I960" s="250"/>
      <c r="J960" s="246"/>
      <c r="K960" s="246"/>
      <c r="L960" s="251"/>
      <c r="M960" s="252"/>
      <c r="N960" s="253"/>
      <c r="O960" s="253"/>
      <c r="P960" s="253"/>
      <c r="Q960" s="253"/>
      <c r="R960" s="253"/>
      <c r="S960" s="253"/>
      <c r="T960" s="254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5" t="s">
        <v>170</v>
      </c>
      <c r="AU960" s="255" t="s">
        <v>87</v>
      </c>
      <c r="AV960" s="14" t="s">
        <v>87</v>
      </c>
      <c r="AW960" s="14" t="s">
        <v>33</v>
      </c>
      <c r="AX960" s="14" t="s">
        <v>78</v>
      </c>
      <c r="AY960" s="255" t="s">
        <v>162</v>
      </c>
    </row>
    <row r="961" s="13" customFormat="1">
      <c r="A961" s="13"/>
      <c r="B961" s="234"/>
      <c r="C961" s="235"/>
      <c r="D961" s="236" t="s">
        <v>170</v>
      </c>
      <c r="E961" s="237" t="s">
        <v>1</v>
      </c>
      <c r="F961" s="238" t="s">
        <v>516</v>
      </c>
      <c r="G961" s="235"/>
      <c r="H961" s="237" t="s">
        <v>1</v>
      </c>
      <c r="I961" s="239"/>
      <c r="J961" s="235"/>
      <c r="K961" s="235"/>
      <c r="L961" s="240"/>
      <c r="M961" s="241"/>
      <c r="N961" s="242"/>
      <c r="O961" s="242"/>
      <c r="P961" s="242"/>
      <c r="Q961" s="242"/>
      <c r="R961" s="242"/>
      <c r="S961" s="242"/>
      <c r="T961" s="24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4" t="s">
        <v>170</v>
      </c>
      <c r="AU961" s="244" t="s">
        <v>87</v>
      </c>
      <c r="AV961" s="13" t="s">
        <v>34</v>
      </c>
      <c r="AW961" s="13" t="s">
        <v>33</v>
      </c>
      <c r="AX961" s="13" t="s">
        <v>78</v>
      </c>
      <c r="AY961" s="244" t="s">
        <v>162</v>
      </c>
    </row>
    <row r="962" s="14" customFormat="1">
      <c r="A962" s="14"/>
      <c r="B962" s="245"/>
      <c r="C962" s="246"/>
      <c r="D962" s="236" t="s">
        <v>170</v>
      </c>
      <c r="E962" s="247" t="s">
        <v>1</v>
      </c>
      <c r="F962" s="248" t="s">
        <v>194</v>
      </c>
      <c r="G962" s="246"/>
      <c r="H962" s="249">
        <v>5</v>
      </c>
      <c r="I962" s="250"/>
      <c r="J962" s="246"/>
      <c r="K962" s="246"/>
      <c r="L962" s="251"/>
      <c r="M962" s="252"/>
      <c r="N962" s="253"/>
      <c r="O962" s="253"/>
      <c r="P962" s="253"/>
      <c r="Q962" s="253"/>
      <c r="R962" s="253"/>
      <c r="S962" s="253"/>
      <c r="T962" s="254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5" t="s">
        <v>170</v>
      </c>
      <c r="AU962" s="255" t="s">
        <v>87</v>
      </c>
      <c r="AV962" s="14" t="s">
        <v>87</v>
      </c>
      <c r="AW962" s="14" t="s">
        <v>33</v>
      </c>
      <c r="AX962" s="14" t="s">
        <v>78</v>
      </c>
      <c r="AY962" s="255" t="s">
        <v>162</v>
      </c>
    </row>
    <row r="963" s="13" customFormat="1">
      <c r="A963" s="13"/>
      <c r="B963" s="234"/>
      <c r="C963" s="235"/>
      <c r="D963" s="236" t="s">
        <v>170</v>
      </c>
      <c r="E963" s="237" t="s">
        <v>1</v>
      </c>
      <c r="F963" s="238" t="s">
        <v>518</v>
      </c>
      <c r="G963" s="235"/>
      <c r="H963" s="237" t="s">
        <v>1</v>
      </c>
      <c r="I963" s="239"/>
      <c r="J963" s="235"/>
      <c r="K963" s="235"/>
      <c r="L963" s="240"/>
      <c r="M963" s="241"/>
      <c r="N963" s="242"/>
      <c r="O963" s="242"/>
      <c r="P963" s="242"/>
      <c r="Q963" s="242"/>
      <c r="R963" s="242"/>
      <c r="S963" s="242"/>
      <c r="T963" s="24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4" t="s">
        <v>170</v>
      </c>
      <c r="AU963" s="244" t="s">
        <v>87</v>
      </c>
      <c r="AV963" s="13" t="s">
        <v>34</v>
      </c>
      <c r="AW963" s="13" t="s">
        <v>33</v>
      </c>
      <c r="AX963" s="13" t="s">
        <v>78</v>
      </c>
      <c r="AY963" s="244" t="s">
        <v>162</v>
      </c>
    </row>
    <row r="964" s="14" customFormat="1">
      <c r="A964" s="14"/>
      <c r="B964" s="245"/>
      <c r="C964" s="246"/>
      <c r="D964" s="236" t="s">
        <v>170</v>
      </c>
      <c r="E964" s="247" t="s">
        <v>1</v>
      </c>
      <c r="F964" s="248" t="s">
        <v>34</v>
      </c>
      <c r="G964" s="246"/>
      <c r="H964" s="249">
        <v>1</v>
      </c>
      <c r="I964" s="250"/>
      <c r="J964" s="246"/>
      <c r="K964" s="246"/>
      <c r="L964" s="251"/>
      <c r="M964" s="252"/>
      <c r="N964" s="253"/>
      <c r="O964" s="253"/>
      <c r="P964" s="253"/>
      <c r="Q964" s="253"/>
      <c r="R964" s="253"/>
      <c r="S964" s="253"/>
      <c r="T964" s="25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5" t="s">
        <v>170</v>
      </c>
      <c r="AU964" s="255" t="s">
        <v>87</v>
      </c>
      <c r="AV964" s="14" t="s">
        <v>87</v>
      </c>
      <c r="AW964" s="14" t="s">
        <v>33</v>
      </c>
      <c r="AX964" s="14" t="s">
        <v>78</v>
      </c>
      <c r="AY964" s="255" t="s">
        <v>162</v>
      </c>
    </row>
    <row r="965" s="15" customFormat="1">
      <c r="A965" s="15"/>
      <c r="B965" s="256"/>
      <c r="C965" s="257"/>
      <c r="D965" s="236" t="s">
        <v>170</v>
      </c>
      <c r="E965" s="258" t="s">
        <v>1</v>
      </c>
      <c r="F965" s="259" t="s">
        <v>180</v>
      </c>
      <c r="G965" s="257"/>
      <c r="H965" s="260">
        <v>66</v>
      </c>
      <c r="I965" s="261"/>
      <c r="J965" s="257"/>
      <c r="K965" s="257"/>
      <c r="L965" s="262"/>
      <c r="M965" s="263"/>
      <c r="N965" s="264"/>
      <c r="O965" s="264"/>
      <c r="P965" s="264"/>
      <c r="Q965" s="264"/>
      <c r="R965" s="264"/>
      <c r="S965" s="264"/>
      <c r="T965" s="265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T965" s="266" t="s">
        <v>170</v>
      </c>
      <c r="AU965" s="266" t="s">
        <v>87</v>
      </c>
      <c r="AV965" s="15" t="s">
        <v>168</v>
      </c>
      <c r="AW965" s="15" t="s">
        <v>33</v>
      </c>
      <c r="AX965" s="15" t="s">
        <v>34</v>
      </c>
      <c r="AY965" s="266" t="s">
        <v>162</v>
      </c>
    </row>
    <row r="966" s="2" customFormat="1" ht="24.15" customHeight="1">
      <c r="A966" s="39"/>
      <c r="B966" s="40"/>
      <c r="C966" s="220" t="s">
        <v>1099</v>
      </c>
      <c r="D966" s="220" t="s">
        <v>164</v>
      </c>
      <c r="E966" s="221" t="s">
        <v>1100</v>
      </c>
      <c r="F966" s="222" t="s">
        <v>1101</v>
      </c>
      <c r="G966" s="223" t="s">
        <v>167</v>
      </c>
      <c r="H966" s="224">
        <v>19.385000000000002</v>
      </c>
      <c r="I966" s="225"/>
      <c r="J966" s="226">
        <f>ROUND(I966*H966,1)</f>
        <v>0</v>
      </c>
      <c r="K966" s="227"/>
      <c r="L966" s="45"/>
      <c r="M966" s="228" t="s">
        <v>1</v>
      </c>
      <c r="N966" s="229" t="s">
        <v>43</v>
      </c>
      <c r="O966" s="92"/>
      <c r="P966" s="230">
        <f>O966*H966</f>
        <v>0</v>
      </c>
      <c r="Q966" s="230">
        <v>0.00026848749999999999</v>
      </c>
      <c r="R966" s="230">
        <f>Q966*H966</f>
        <v>0.0052046301874999999</v>
      </c>
      <c r="S966" s="230">
        <v>0</v>
      </c>
      <c r="T966" s="231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32" t="s">
        <v>249</v>
      </c>
      <c r="AT966" s="232" t="s">
        <v>164</v>
      </c>
      <c r="AU966" s="232" t="s">
        <v>87</v>
      </c>
      <c r="AY966" s="18" t="s">
        <v>162</v>
      </c>
      <c r="BE966" s="233">
        <f>IF(N966="základní",J966,0)</f>
        <v>0</v>
      </c>
      <c r="BF966" s="233">
        <f>IF(N966="snížená",J966,0)</f>
        <v>0</v>
      </c>
      <c r="BG966" s="233">
        <f>IF(N966="zákl. přenesená",J966,0)</f>
        <v>0</v>
      </c>
      <c r="BH966" s="233">
        <f>IF(N966="sníž. přenesená",J966,0)</f>
        <v>0</v>
      </c>
      <c r="BI966" s="233">
        <f>IF(N966="nulová",J966,0)</f>
        <v>0</v>
      </c>
      <c r="BJ966" s="18" t="s">
        <v>34</v>
      </c>
      <c r="BK966" s="233">
        <f>ROUND(I966*H966,1)</f>
        <v>0</v>
      </c>
      <c r="BL966" s="18" t="s">
        <v>249</v>
      </c>
      <c r="BM966" s="232" t="s">
        <v>1102</v>
      </c>
    </row>
    <row r="967" s="13" customFormat="1">
      <c r="A967" s="13"/>
      <c r="B967" s="234"/>
      <c r="C967" s="235"/>
      <c r="D967" s="236" t="s">
        <v>170</v>
      </c>
      <c r="E967" s="237" t="s">
        <v>1</v>
      </c>
      <c r="F967" s="238" t="s">
        <v>516</v>
      </c>
      <c r="G967" s="235"/>
      <c r="H967" s="237" t="s">
        <v>1</v>
      </c>
      <c r="I967" s="239"/>
      <c r="J967" s="235"/>
      <c r="K967" s="235"/>
      <c r="L967" s="240"/>
      <c r="M967" s="241"/>
      <c r="N967" s="242"/>
      <c r="O967" s="242"/>
      <c r="P967" s="242"/>
      <c r="Q967" s="242"/>
      <c r="R967" s="242"/>
      <c r="S967" s="242"/>
      <c r="T967" s="24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4" t="s">
        <v>170</v>
      </c>
      <c r="AU967" s="244" t="s">
        <v>87</v>
      </c>
      <c r="AV967" s="13" t="s">
        <v>34</v>
      </c>
      <c r="AW967" s="13" t="s">
        <v>33</v>
      </c>
      <c r="AX967" s="13" t="s">
        <v>78</v>
      </c>
      <c r="AY967" s="244" t="s">
        <v>162</v>
      </c>
    </row>
    <row r="968" s="14" customFormat="1">
      <c r="A968" s="14"/>
      <c r="B968" s="245"/>
      <c r="C968" s="246"/>
      <c r="D968" s="236" t="s">
        <v>170</v>
      </c>
      <c r="E968" s="247" t="s">
        <v>1</v>
      </c>
      <c r="F968" s="248" t="s">
        <v>533</v>
      </c>
      <c r="G968" s="246"/>
      <c r="H968" s="249">
        <v>10.875</v>
      </c>
      <c r="I968" s="250"/>
      <c r="J968" s="246"/>
      <c r="K968" s="246"/>
      <c r="L968" s="251"/>
      <c r="M968" s="252"/>
      <c r="N968" s="253"/>
      <c r="O968" s="253"/>
      <c r="P968" s="253"/>
      <c r="Q968" s="253"/>
      <c r="R968" s="253"/>
      <c r="S968" s="253"/>
      <c r="T968" s="254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5" t="s">
        <v>170</v>
      </c>
      <c r="AU968" s="255" t="s">
        <v>87</v>
      </c>
      <c r="AV968" s="14" t="s">
        <v>87</v>
      </c>
      <c r="AW968" s="14" t="s">
        <v>33</v>
      </c>
      <c r="AX968" s="14" t="s">
        <v>78</v>
      </c>
      <c r="AY968" s="255" t="s">
        <v>162</v>
      </c>
    </row>
    <row r="969" s="13" customFormat="1">
      <c r="A969" s="13"/>
      <c r="B969" s="234"/>
      <c r="C969" s="235"/>
      <c r="D969" s="236" t="s">
        <v>170</v>
      </c>
      <c r="E969" s="237" t="s">
        <v>1</v>
      </c>
      <c r="F969" s="238" t="s">
        <v>517</v>
      </c>
      <c r="G969" s="235"/>
      <c r="H969" s="237" t="s">
        <v>1</v>
      </c>
      <c r="I969" s="239"/>
      <c r="J969" s="235"/>
      <c r="K969" s="235"/>
      <c r="L969" s="240"/>
      <c r="M969" s="241"/>
      <c r="N969" s="242"/>
      <c r="O969" s="242"/>
      <c r="P969" s="242"/>
      <c r="Q969" s="242"/>
      <c r="R969" s="242"/>
      <c r="S969" s="242"/>
      <c r="T969" s="24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4" t="s">
        <v>170</v>
      </c>
      <c r="AU969" s="244" t="s">
        <v>87</v>
      </c>
      <c r="AV969" s="13" t="s">
        <v>34</v>
      </c>
      <c r="AW969" s="13" t="s">
        <v>33</v>
      </c>
      <c r="AX969" s="13" t="s">
        <v>78</v>
      </c>
      <c r="AY969" s="244" t="s">
        <v>162</v>
      </c>
    </row>
    <row r="970" s="14" customFormat="1">
      <c r="A970" s="14"/>
      <c r="B970" s="245"/>
      <c r="C970" s="246"/>
      <c r="D970" s="236" t="s">
        <v>170</v>
      </c>
      <c r="E970" s="247" t="s">
        <v>1</v>
      </c>
      <c r="F970" s="248" t="s">
        <v>534</v>
      </c>
      <c r="G970" s="246"/>
      <c r="H970" s="249">
        <v>1.6200000000000001</v>
      </c>
      <c r="I970" s="250"/>
      <c r="J970" s="246"/>
      <c r="K970" s="246"/>
      <c r="L970" s="251"/>
      <c r="M970" s="252"/>
      <c r="N970" s="253"/>
      <c r="O970" s="253"/>
      <c r="P970" s="253"/>
      <c r="Q970" s="253"/>
      <c r="R970" s="253"/>
      <c r="S970" s="253"/>
      <c r="T970" s="25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5" t="s">
        <v>170</v>
      </c>
      <c r="AU970" s="255" t="s">
        <v>87</v>
      </c>
      <c r="AV970" s="14" t="s">
        <v>87</v>
      </c>
      <c r="AW970" s="14" t="s">
        <v>33</v>
      </c>
      <c r="AX970" s="14" t="s">
        <v>78</v>
      </c>
      <c r="AY970" s="255" t="s">
        <v>162</v>
      </c>
    </row>
    <row r="971" s="13" customFormat="1">
      <c r="A971" s="13"/>
      <c r="B971" s="234"/>
      <c r="C971" s="235"/>
      <c r="D971" s="236" t="s">
        <v>170</v>
      </c>
      <c r="E971" s="237" t="s">
        <v>1</v>
      </c>
      <c r="F971" s="238" t="s">
        <v>518</v>
      </c>
      <c r="G971" s="235"/>
      <c r="H971" s="237" t="s">
        <v>1</v>
      </c>
      <c r="I971" s="239"/>
      <c r="J971" s="235"/>
      <c r="K971" s="235"/>
      <c r="L971" s="240"/>
      <c r="M971" s="241"/>
      <c r="N971" s="242"/>
      <c r="O971" s="242"/>
      <c r="P971" s="242"/>
      <c r="Q971" s="242"/>
      <c r="R971" s="242"/>
      <c r="S971" s="242"/>
      <c r="T971" s="24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4" t="s">
        <v>170</v>
      </c>
      <c r="AU971" s="244" t="s">
        <v>87</v>
      </c>
      <c r="AV971" s="13" t="s">
        <v>34</v>
      </c>
      <c r="AW971" s="13" t="s">
        <v>33</v>
      </c>
      <c r="AX971" s="13" t="s">
        <v>78</v>
      </c>
      <c r="AY971" s="244" t="s">
        <v>162</v>
      </c>
    </row>
    <row r="972" s="14" customFormat="1">
      <c r="A972" s="14"/>
      <c r="B972" s="245"/>
      <c r="C972" s="246"/>
      <c r="D972" s="236" t="s">
        <v>170</v>
      </c>
      <c r="E972" s="247" t="s">
        <v>1</v>
      </c>
      <c r="F972" s="248" t="s">
        <v>535</v>
      </c>
      <c r="G972" s="246"/>
      <c r="H972" s="249">
        <v>2.0299999999999998</v>
      </c>
      <c r="I972" s="250"/>
      <c r="J972" s="246"/>
      <c r="K972" s="246"/>
      <c r="L972" s="251"/>
      <c r="M972" s="252"/>
      <c r="N972" s="253"/>
      <c r="O972" s="253"/>
      <c r="P972" s="253"/>
      <c r="Q972" s="253"/>
      <c r="R972" s="253"/>
      <c r="S972" s="253"/>
      <c r="T972" s="254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5" t="s">
        <v>170</v>
      </c>
      <c r="AU972" s="255" t="s">
        <v>87</v>
      </c>
      <c r="AV972" s="14" t="s">
        <v>87</v>
      </c>
      <c r="AW972" s="14" t="s">
        <v>33</v>
      </c>
      <c r="AX972" s="14" t="s">
        <v>78</v>
      </c>
      <c r="AY972" s="255" t="s">
        <v>162</v>
      </c>
    </row>
    <row r="973" s="13" customFormat="1">
      <c r="A973" s="13"/>
      <c r="B973" s="234"/>
      <c r="C973" s="235"/>
      <c r="D973" s="236" t="s">
        <v>170</v>
      </c>
      <c r="E973" s="237" t="s">
        <v>1</v>
      </c>
      <c r="F973" s="238" t="s">
        <v>519</v>
      </c>
      <c r="G973" s="235"/>
      <c r="H973" s="237" t="s">
        <v>1</v>
      </c>
      <c r="I973" s="239"/>
      <c r="J973" s="235"/>
      <c r="K973" s="235"/>
      <c r="L973" s="240"/>
      <c r="M973" s="241"/>
      <c r="N973" s="242"/>
      <c r="O973" s="242"/>
      <c r="P973" s="242"/>
      <c r="Q973" s="242"/>
      <c r="R973" s="242"/>
      <c r="S973" s="242"/>
      <c r="T973" s="24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4" t="s">
        <v>170</v>
      </c>
      <c r="AU973" s="244" t="s">
        <v>87</v>
      </c>
      <c r="AV973" s="13" t="s">
        <v>34</v>
      </c>
      <c r="AW973" s="13" t="s">
        <v>33</v>
      </c>
      <c r="AX973" s="13" t="s">
        <v>78</v>
      </c>
      <c r="AY973" s="244" t="s">
        <v>162</v>
      </c>
    </row>
    <row r="974" s="14" customFormat="1">
      <c r="A974" s="14"/>
      <c r="B974" s="245"/>
      <c r="C974" s="246"/>
      <c r="D974" s="236" t="s">
        <v>170</v>
      </c>
      <c r="E974" s="247" t="s">
        <v>1</v>
      </c>
      <c r="F974" s="248" t="s">
        <v>1103</v>
      </c>
      <c r="G974" s="246"/>
      <c r="H974" s="249">
        <v>4.8600000000000003</v>
      </c>
      <c r="I974" s="250"/>
      <c r="J974" s="246"/>
      <c r="K974" s="246"/>
      <c r="L974" s="251"/>
      <c r="M974" s="252"/>
      <c r="N974" s="253"/>
      <c r="O974" s="253"/>
      <c r="P974" s="253"/>
      <c r="Q974" s="253"/>
      <c r="R974" s="253"/>
      <c r="S974" s="253"/>
      <c r="T974" s="25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5" t="s">
        <v>170</v>
      </c>
      <c r="AU974" s="255" t="s">
        <v>87</v>
      </c>
      <c r="AV974" s="14" t="s">
        <v>87</v>
      </c>
      <c r="AW974" s="14" t="s">
        <v>33</v>
      </c>
      <c r="AX974" s="14" t="s">
        <v>78</v>
      </c>
      <c r="AY974" s="255" t="s">
        <v>162</v>
      </c>
    </row>
    <row r="975" s="15" customFormat="1">
      <c r="A975" s="15"/>
      <c r="B975" s="256"/>
      <c r="C975" s="257"/>
      <c r="D975" s="236" t="s">
        <v>170</v>
      </c>
      <c r="E975" s="258" t="s">
        <v>1</v>
      </c>
      <c r="F975" s="259" t="s">
        <v>180</v>
      </c>
      <c r="G975" s="257"/>
      <c r="H975" s="260">
        <v>19.385000000000002</v>
      </c>
      <c r="I975" s="261"/>
      <c r="J975" s="257"/>
      <c r="K975" s="257"/>
      <c r="L975" s="262"/>
      <c r="M975" s="263"/>
      <c r="N975" s="264"/>
      <c r="O975" s="264"/>
      <c r="P975" s="264"/>
      <c r="Q975" s="264"/>
      <c r="R975" s="264"/>
      <c r="S975" s="264"/>
      <c r="T975" s="265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66" t="s">
        <v>170</v>
      </c>
      <c r="AU975" s="266" t="s">
        <v>87</v>
      </c>
      <c r="AV975" s="15" t="s">
        <v>168</v>
      </c>
      <c r="AW975" s="15" t="s">
        <v>33</v>
      </c>
      <c r="AX975" s="15" t="s">
        <v>34</v>
      </c>
      <c r="AY975" s="266" t="s">
        <v>162</v>
      </c>
    </row>
    <row r="976" s="2" customFormat="1" ht="24.15" customHeight="1">
      <c r="A976" s="39"/>
      <c r="B976" s="40"/>
      <c r="C976" s="267" t="s">
        <v>1104</v>
      </c>
      <c r="D976" s="267" t="s">
        <v>250</v>
      </c>
      <c r="E976" s="268" t="s">
        <v>1105</v>
      </c>
      <c r="F976" s="269" t="s">
        <v>1106</v>
      </c>
      <c r="G976" s="270" t="s">
        <v>589</v>
      </c>
      <c r="H976" s="271">
        <v>5</v>
      </c>
      <c r="I976" s="272"/>
      <c r="J976" s="273">
        <f>ROUND(I976*H976,1)</f>
        <v>0</v>
      </c>
      <c r="K976" s="274"/>
      <c r="L976" s="275"/>
      <c r="M976" s="276" t="s">
        <v>1</v>
      </c>
      <c r="N976" s="277" t="s">
        <v>43</v>
      </c>
      <c r="O976" s="92"/>
      <c r="P976" s="230">
        <f>O976*H976</f>
        <v>0</v>
      </c>
      <c r="Q976" s="230">
        <v>0.028000000000000001</v>
      </c>
      <c r="R976" s="230">
        <f>Q976*H976</f>
        <v>0.14000000000000001</v>
      </c>
      <c r="S976" s="230">
        <v>0</v>
      </c>
      <c r="T976" s="231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2" t="s">
        <v>371</v>
      </c>
      <c r="AT976" s="232" t="s">
        <v>250</v>
      </c>
      <c r="AU976" s="232" t="s">
        <v>87</v>
      </c>
      <c r="AY976" s="18" t="s">
        <v>162</v>
      </c>
      <c r="BE976" s="233">
        <f>IF(N976="základní",J976,0)</f>
        <v>0</v>
      </c>
      <c r="BF976" s="233">
        <f>IF(N976="snížená",J976,0)</f>
        <v>0</v>
      </c>
      <c r="BG976" s="233">
        <f>IF(N976="zákl. přenesená",J976,0)</f>
        <v>0</v>
      </c>
      <c r="BH976" s="233">
        <f>IF(N976="sníž. přenesená",J976,0)</f>
        <v>0</v>
      </c>
      <c r="BI976" s="233">
        <f>IF(N976="nulová",J976,0)</f>
        <v>0</v>
      </c>
      <c r="BJ976" s="18" t="s">
        <v>34</v>
      </c>
      <c r="BK976" s="233">
        <f>ROUND(I976*H976,1)</f>
        <v>0</v>
      </c>
      <c r="BL976" s="18" t="s">
        <v>249</v>
      </c>
      <c r="BM976" s="232" t="s">
        <v>1107</v>
      </c>
    </row>
    <row r="977" s="2" customFormat="1" ht="24.15" customHeight="1">
      <c r="A977" s="39"/>
      <c r="B977" s="40"/>
      <c r="C977" s="267" t="s">
        <v>1108</v>
      </c>
      <c r="D977" s="267" t="s">
        <v>250</v>
      </c>
      <c r="E977" s="268" t="s">
        <v>1109</v>
      </c>
      <c r="F977" s="269" t="s">
        <v>1110</v>
      </c>
      <c r="G977" s="270" t="s">
        <v>589</v>
      </c>
      <c r="H977" s="271">
        <v>4</v>
      </c>
      <c r="I977" s="272"/>
      <c r="J977" s="273">
        <f>ROUND(I977*H977,1)</f>
        <v>0</v>
      </c>
      <c r="K977" s="274"/>
      <c r="L977" s="275"/>
      <c r="M977" s="276" t="s">
        <v>1</v>
      </c>
      <c r="N977" s="277" t="s">
        <v>43</v>
      </c>
      <c r="O977" s="92"/>
      <c r="P977" s="230">
        <f>O977*H977</f>
        <v>0</v>
      </c>
      <c r="Q977" s="230">
        <v>0.01</v>
      </c>
      <c r="R977" s="230">
        <f>Q977*H977</f>
        <v>0.040000000000000001</v>
      </c>
      <c r="S977" s="230">
        <v>0</v>
      </c>
      <c r="T977" s="231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32" t="s">
        <v>371</v>
      </c>
      <c r="AT977" s="232" t="s">
        <v>250</v>
      </c>
      <c r="AU977" s="232" t="s">
        <v>87</v>
      </c>
      <c r="AY977" s="18" t="s">
        <v>162</v>
      </c>
      <c r="BE977" s="233">
        <f>IF(N977="základní",J977,0)</f>
        <v>0</v>
      </c>
      <c r="BF977" s="233">
        <f>IF(N977="snížená",J977,0)</f>
        <v>0</v>
      </c>
      <c r="BG977" s="233">
        <f>IF(N977="zákl. přenesená",J977,0)</f>
        <v>0</v>
      </c>
      <c r="BH977" s="233">
        <f>IF(N977="sníž. přenesená",J977,0)</f>
        <v>0</v>
      </c>
      <c r="BI977" s="233">
        <f>IF(N977="nulová",J977,0)</f>
        <v>0</v>
      </c>
      <c r="BJ977" s="18" t="s">
        <v>34</v>
      </c>
      <c r="BK977" s="233">
        <f>ROUND(I977*H977,1)</f>
        <v>0</v>
      </c>
      <c r="BL977" s="18" t="s">
        <v>249</v>
      </c>
      <c r="BM977" s="232" t="s">
        <v>1111</v>
      </c>
    </row>
    <row r="978" s="2" customFormat="1" ht="24.15" customHeight="1">
      <c r="A978" s="39"/>
      <c r="B978" s="40"/>
      <c r="C978" s="267" t="s">
        <v>1112</v>
      </c>
      <c r="D978" s="267" t="s">
        <v>250</v>
      </c>
      <c r="E978" s="268" t="s">
        <v>1113</v>
      </c>
      <c r="F978" s="269" t="s">
        <v>1114</v>
      </c>
      <c r="G978" s="270" t="s">
        <v>589</v>
      </c>
      <c r="H978" s="271">
        <v>1</v>
      </c>
      <c r="I978" s="272"/>
      <c r="J978" s="273">
        <f>ROUND(I978*H978,1)</f>
        <v>0</v>
      </c>
      <c r="K978" s="274"/>
      <c r="L978" s="275"/>
      <c r="M978" s="276" t="s">
        <v>1</v>
      </c>
      <c r="N978" s="277" t="s">
        <v>43</v>
      </c>
      <c r="O978" s="92"/>
      <c r="P978" s="230">
        <f>O978*H978</f>
        <v>0</v>
      </c>
      <c r="Q978" s="230">
        <v>0.028000000000000001</v>
      </c>
      <c r="R978" s="230">
        <f>Q978*H978</f>
        <v>0.028000000000000001</v>
      </c>
      <c r="S978" s="230">
        <v>0</v>
      </c>
      <c r="T978" s="231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32" t="s">
        <v>371</v>
      </c>
      <c r="AT978" s="232" t="s">
        <v>250</v>
      </c>
      <c r="AU978" s="232" t="s">
        <v>87</v>
      </c>
      <c r="AY978" s="18" t="s">
        <v>162</v>
      </c>
      <c r="BE978" s="233">
        <f>IF(N978="základní",J978,0)</f>
        <v>0</v>
      </c>
      <c r="BF978" s="233">
        <f>IF(N978="snížená",J978,0)</f>
        <v>0</v>
      </c>
      <c r="BG978" s="233">
        <f>IF(N978="zákl. přenesená",J978,0)</f>
        <v>0</v>
      </c>
      <c r="BH978" s="233">
        <f>IF(N978="sníž. přenesená",J978,0)</f>
        <v>0</v>
      </c>
      <c r="BI978" s="233">
        <f>IF(N978="nulová",J978,0)</f>
        <v>0</v>
      </c>
      <c r="BJ978" s="18" t="s">
        <v>34</v>
      </c>
      <c r="BK978" s="233">
        <f>ROUND(I978*H978,1)</f>
        <v>0</v>
      </c>
      <c r="BL978" s="18" t="s">
        <v>249</v>
      </c>
      <c r="BM978" s="232" t="s">
        <v>1115</v>
      </c>
    </row>
    <row r="979" s="2" customFormat="1" ht="24.15" customHeight="1">
      <c r="A979" s="39"/>
      <c r="B979" s="40"/>
      <c r="C979" s="267" t="s">
        <v>1116</v>
      </c>
      <c r="D979" s="267" t="s">
        <v>250</v>
      </c>
      <c r="E979" s="268" t="s">
        <v>1117</v>
      </c>
      <c r="F979" s="269" t="s">
        <v>1118</v>
      </c>
      <c r="G979" s="270" t="s">
        <v>589</v>
      </c>
      <c r="H979" s="271">
        <v>6</v>
      </c>
      <c r="I979" s="272"/>
      <c r="J979" s="273">
        <f>ROUND(I979*H979,1)</f>
        <v>0</v>
      </c>
      <c r="K979" s="274"/>
      <c r="L979" s="275"/>
      <c r="M979" s="276" t="s">
        <v>1</v>
      </c>
      <c r="N979" s="277" t="s">
        <v>43</v>
      </c>
      <c r="O979" s="92"/>
      <c r="P979" s="230">
        <f>O979*H979</f>
        <v>0</v>
      </c>
      <c r="Q979" s="230">
        <v>0.012999999999999999</v>
      </c>
      <c r="R979" s="230">
        <f>Q979*H979</f>
        <v>0.078</v>
      </c>
      <c r="S979" s="230">
        <v>0</v>
      </c>
      <c r="T979" s="231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32" t="s">
        <v>371</v>
      </c>
      <c r="AT979" s="232" t="s">
        <v>250</v>
      </c>
      <c r="AU979" s="232" t="s">
        <v>87</v>
      </c>
      <c r="AY979" s="18" t="s">
        <v>162</v>
      </c>
      <c r="BE979" s="233">
        <f>IF(N979="základní",J979,0)</f>
        <v>0</v>
      </c>
      <c r="BF979" s="233">
        <f>IF(N979="snížená",J979,0)</f>
        <v>0</v>
      </c>
      <c r="BG979" s="233">
        <f>IF(N979="zákl. přenesená",J979,0)</f>
        <v>0</v>
      </c>
      <c r="BH979" s="233">
        <f>IF(N979="sníž. přenesená",J979,0)</f>
        <v>0</v>
      </c>
      <c r="BI979" s="233">
        <f>IF(N979="nulová",J979,0)</f>
        <v>0</v>
      </c>
      <c r="BJ979" s="18" t="s">
        <v>34</v>
      </c>
      <c r="BK979" s="233">
        <f>ROUND(I979*H979,1)</f>
        <v>0</v>
      </c>
      <c r="BL979" s="18" t="s">
        <v>249</v>
      </c>
      <c r="BM979" s="232" t="s">
        <v>1119</v>
      </c>
    </row>
    <row r="980" s="2" customFormat="1" ht="24.15" customHeight="1">
      <c r="A980" s="39"/>
      <c r="B980" s="40"/>
      <c r="C980" s="220" t="s">
        <v>1120</v>
      </c>
      <c r="D980" s="220" t="s">
        <v>164</v>
      </c>
      <c r="E980" s="221" t="s">
        <v>1121</v>
      </c>
      <c r="F980" s="222" t="s">
        <v>1122</v>
      </c>
      <c r="G980" s="223" t="s">
        <v>167</v>
      </c>
      <c r="H980" s="224">
        <v>182.595</v>
      </c>
      <c r="I980" s="225"/>
      <c r="J980" s="226">
        <f>ROUND(I980*H980,1)</f>
        <v>0</v>
      </c>
      <c r="K980" s="227"/>
      <c r="L980" s="45"/>
      <c r="M980" s="228" t="s">
        <v>1</v>
      </c>
      <c r="N980" s="229" t="s">
        <v>43</v>
      </c>
      <c r="O980" s="92"/>
      <c r="P980" s="230">
        <f>O980*H980</f>
        <v>0</v>
      </c>
      <c r="Q980" s="230">
        <v>0.000260425</v>
      </c>
      <c r="R980" s="230">
        <f>Q980*H980</f>
        <v>0.047552302875000001</v>
      </c>
      <c r="S980" s="230">
        <v>0</v>
      </c>
      <c r="T980" s="231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32" t="s">
        <v>249</v>
      </c>
      <c r="AT980" s="232" t="s">
        <v>164</v>
      </c>
      <c r="AU980" s="232" t="s">
        <v>87</v>
      </c>
      <c r="AY980" s="18" t="s">
        <v>162</v>
      </c>
      <c r="BE980" s="233">
        <f>IF(N980="základní",J980,0)</f>
        <v>0</v>
      </c>
      <c r="BF980" s="233">
        <f>IF(N980="snížená",J980,0)</f>
        <v>0</v>
      </c>
      <c r="BG980" s="233">
        <f>IF(N980="zákl. přenesená",J980,0)</f>
        <v>0</v>
      </c>
      <c r="BH980" s="233">
        <f>IF(N980="sníž. přenesená",J980,0)</f>
        <v>0</v>
      </c>
      <c r="BI980" s="233">
        <f>IF(N980="nulová",J980,0)</f>
        <v>0</v>
      </c>
      <c r="BJ980" s="18" t="s">
        <v>34</v>
      </c>
      <c r="BK980" s="233">
        <f>ROUND(I980*H980,1)</f>
        <v>0</v>
      </c>
      <c r="BL980" s="18" t="s">
        <v>249</v>
      </c>
      <c r="BM980" s="232" t="s">
        <v>1123</v>
      </c>
    </row>
    <row r="981" s="13" customFormat="1">
      <c r="A981" s="13"/>
      <c r="B981" s="234"/>
      <c r="C981" s="235"/>
      <c r="D981" s="236" t="s">
        <v>170</v>
      </c>
      <c r="E981" s="237" t="s">
        <v>1</v>
      </c>
      <c r="F981" s="238" t="s">
        <v>514</v>
      </c>
      <c r="G981" s="235"/>
      <c r="H981" s="237" t="s">
        <v>1</v>
      </c>
      <c r="I981" s="239"/>
      <c r="J981" s="235"/>
      <c r="K981" s="235"/>
      <c r="L981" s="240"/>
      <c r="M981" s="241"/>
      <c r="N981" s="242"/>
      <c r="O981" s="242"/>
      <c r="P981" s="242"/>
      <c r="Q981" s="242"/>
      <c r="R981" s="242"/>
      <c r="S981" s="242"/>
      <c r="T981" s="24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4" t="s">
        <v>170</v>
      </c>
      <c r="AU981" s="244" t="s">
        <v>87</v>
      </c>
      <c r="AV981" s="13" t="s">
        <v>34</v>
      </c>
      <c r="AW981" s="13" t="s">
        <v>33</v>
      </c>
      <c r="AX981" s="13" t="s">
        <v>78</v>
      </c>
      <c r="AY981" s="244" t="s">
        <v>162</v>
      </c>
    </row>
    <row r="982" s="14" customFormat="1">
      <c r="A982" s="14"/>
      <c r="B982" s="245"/>
      <c r="C982" s="246"/>
      <c r="D982" s="236" t="s">
        <v>170</v>
      </c>
      <c r="E982" s="247" t="s">
        <v>1</v>
      </c>
      <c r="F982" s="248" t="s">
        <v>531</v>
      </c>
      <c r="G982" s="246"/>
      <c r="H982" s="249">
        <v>179.655</v>
      </c>
      <c r="I982" s="250"/>
      <c r="J982" s="246"/>
      <c r="K982" s="246"/>
      <c r="L982" s="251"/>
      <c r="M982" s="252"/>
      <c r="N982" s="253"/>
      <c r="O982" s="253"/>
      <c r="P982" s="253"/>
      <c r="Q982" s="253"/>
      <c r="R982" s="253"/>
      <c r="S982" s="253"/>
      <c r="T982" s="25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5" t="s">
        <v>170</v>
      </c>
      <c r="AU982" s="255" t="s">
        <v>87</v>
      </c>
      <c r="AV982" s="14" t="s">
        <v>87</v>
      </c>
      <c r="AW982" s="14" t="s">
        <v>33</v>
      </c>
      <c r="AX982" s="14" t="s">
        <v>78</v>
      </c>
      <c r="AY982" s="255" t="s">
        <v>162</v>
      </c>
    </row>
    <row r="983" s="13" customFormat="1">
      <c r="A983" s="13"/>
      <c r="B983" s="234"/>
      <c r="C983" s="235"/>
      <c r="D983" s="236" t="s">
        <v>170</v>
      </c>
      <c r="E983" s="237" t="s">
        <v>1</v>
      </c>
      <c r="F983" s="238" t="s">
        <v>515</v>
      </c>
      <c r="G983" s="235"/>
      <c r="H983" s="237" t="s">
        <v>1</v>
      </c>
      <c r="I983" s="239"/>
      <c r="J983" s="235"/>
      <c r="K983" s="235"/>
      <c r="L983" s="240"/>
      <c r="M983" s="241"/>
      <c r="N983" s="242"/>
      <c r="O983" s="242"/>
      <c r="P983" s="242"/>
      <c r="Q983" s="242"/>
      <c r="R983" s="242"/>
      <c r="S983" s="242"/>
      <c r="T983" s="24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4" t="s">
        <v>170</v>
      </c>
      <c r="AU983" s="244" t="s">
        <v>87</v>
      </c>
      <c r="AV983" s="13" t="s">
        <v>34</v>
      </c>
      <c r="AW983" s="13" t="s">
        <v>33</v>
      </c>
      <c r="AX983" s="13" t="s">
        <v>78</v>
      </c>
      <c r="AY983" s="244" t="s">
        <v>162</v>
      </c>
    </row>
    <row r="984" s="14" customFormat="1">
      <c r="A984" s="14"/>
      <c r="B984" s="245"/>
      <c r="C984" s="246"/>
      <c r="D984" s="236" t="s">
        <v>170</v>
      </c>
      <c r="E984" s="247" t="s">
        <v>1</v>
      </c>
      <c r="F984" s="248" t="s">
        <v>532</v>
      </c>
      <c r="G984" s="246"/>
      <c r="H984" s="249">
        <v>2.9399999999999999</v>
      </c>
      <c r="I984" s="250"/>
      <c r="J984" s="246"/>
      <c r="K984" s="246"/>
      <c r="L984" s="251"/>
      <c r="M984" s="252"/>
      <c r="N984" s="253"/>
      <c r="O984" s="253"/>
      <c r="P984" s="253"/>
      <c r="Q984" s="253"/>
      <c r="R984" s="253"/>
      <c r="S984" s="253"/>
      <c r="T984" s="254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5" t="s">
        <v>170</v>
      </c>
      <c r="AU984" s="255" t="s">
        <v>87</v>
      </c>
      <c r="AV984" s="14" t="s">
        <v>87</v>
      </c>
      <c r="AW984" s="14" t="s">
        <v>33</v>
      </c>
      <c r="AX984" s="14" t="s">
        <v>78</v>
      </c>
      <c r="AY984" s="255" t="s">
        <v>162</v>
      </c>
    </row>
    <row r="985" s="15" customFormat="1">
      <c r="A985" s="15"/>
      <c r="B985" s="256"/>
      <c r="C985" s="257"/>
      <c r="D985" s="236" t="s">
        <v>170</v>
      </c>
      <c r="E985" s="258" t="s">
        <v>1</v>
      </c>
      <c r="F985" s="259" t="s">
        <v>180</v>
      </c>
      <c r="G985" s="257"/>
      <c r="H985" s="260">
        <v>182.595</v>
      </c>
      <c r="I985" s="261"/>
      <c r="J985" s="257"/>
      <c r="K985" s="257"/>
      <c r="L985" s="262"/>
      <c r="M985" s="263"/>
      <c r="N985" s="264"/>
      <c r="O985" s="264"/>
      <c r="P985" s="264"/>
      <c r="Q985" s="264"/>
      <c r="R985" s="264"/>
      <c r="S985" s="264"/>
      <c r="T985" s="265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66" t="s">
        <v>170</v>
      </c>
      <c r="AU985" s="266" t="s">
        <v>87</v>
      </c>
      <c r="AV985" s="15" t="s">
        <v>168</v>
      </c>
      <c r="AW985" s="15" t="s">
        <v>33</v>
      </c>
      <c r="AX985" s="15" t="s">
        <v>34</v>
      </c>
      <c r="AY985" s="266" t="s">
        <v>162</v>
      </c>
    </row>
    <row r="986" s="2" customFormat="1" ht="16.5" customHeight="1">
      <c r="A986" s="39"/>
      <c r="B986" s="40"/>
      <c r="C986" s="267" t="s">
        <v>1124</v>
      </c>
      <c r="D986" s="267" t="s">
        <v>250</v>
      </c>
      <c r="E986" s="268" t="s">
        <v>1125</v>
      </c>
      <c r="F986" s="269" t="s">
        <v>1126</v>
      </c>
      <c r="G986" s="270" t="s">
        <v>589</v>
      </c>
      <c r="H986" s="271">
        <v>59</v>
      </c>
      <c r="I986" s="272"/>
      <c r="J986" s="273">
        <f>ROUND(I986*H986,1)</f>
        <v>0</v>
      </c>
      <c r="K986" s="274"/>
      <c r="L986" s="275"/>
      <c r="M986" s="276" t="s">
        <v>1</v>
      </c>
      <c r="N986" s="277" t="s">
        <v>43</v>
      </c>
      <c r="O986" s="92"/>
      <c r="P986" s="230">
        <f>O986*H986</f>
        <v>0</v>
      </c>
      <c r="Q986" s="230">
        <v>0.050000000000000003</v>
      </c>
      <c r="R986" s="230">
        <f>Q986*H986</f>
        <v>2.9500000000000002</v>
      </c>
      <c r="S986" s="230">
        <v>0</v>
      </c>
      <c r="T986" s="231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2" t="s">
        <v>371</v>
      </c>
      <c r="AT986" s="232" t="s">
        <v>250</v>
      </c>
      <c r="AU986" s="232" t="s">
        <v>87</v>
      </c>
      <c r="AY986" s="18" t="s">
        <v>162</v>
      </c>
      <c r="BE986" s="233">
        <f>IF(N986="základní",J986,0)</f>
        <v>0</v>
      </c>
      <c r="BF986" s="233">
        <f>IF(N986="snížená",J986,0)</f>
        <v>0</v>
      </c>
      <c r="BG986" s="233">
        <f>IF(N986="zákl. přenesená",J986,0)</f>
        <v>0</v>
      </c>
      <c r="BH986" s="233">
        <f>IF(N986="sníž. přenesená",J986,0)</f>
        <v>0</v>
      </c>
      <c r="BI986" s="233">
        <f>IF(N986="nulová",J986,0)</f>
        <v>0</v>
      </c>
      <c r="BJ986" s="18" t="s">
        <v>34</v>
      </c>
      <c r="BK986" s="233">
        <f>ROUND(I986*H986,1)</f>
        <v>0</v>
      </c>
      <c r="BL986" s="18" t="s">
        <v>249</v>
      </c>
      <c r="BM986" s="232" t="s">
        <v>1127</v>
      </c>
    </row>
    <row r="987" s="2" customFormat="1" ht="16.5" customHeight="1">
      <c r="A987" s="39"/>
      <c r="B987" s="40"/>
      <c r="C987" s="267" t="s">
        <v>1128</v>
      </c>
      <c r="D987" s="267" t="s">
        <v>250</v>
      </c>
      <c r="E987" s="268" t="s">
        <v>1129</v>
      </c>
      <c r="F987" s="269" t="s">
        <v>1130</v>
      </c>
      <c r="G987" s="270" t="s">
        <v>589</v>
      </c>
      <c r="H987" s="271">
        <v>1</v>
      </c>
      <c r="I987" s="272"/>
      <c r="J987" s="273">
        <f>ROUND(I987*H987,1)</f>
        <v>0</v>
      </c>
      <c r="K987" s="274"/>
      <c r="L987" s="275"/>
      <c r="M987" s="276" t="s">
        <v>1</v>
      </c>
      <c r="N987" s="277" t="s">
        <v>43</v>
      </c>
      <c r="O987" s="92"/>
      <c r="P987" s="230">
        <f>O987*H987</f>
        <v>0</v>
      </c>
      <c r="Q987" s="230">
        <v>0.050000000000000003</v>
      </c>
      <c r="R987" s="230">
        <f>Q987*H987</f>
        <v>0.050000000000000003</v>
      </c>
      <c r="S987" s="230">
        <v>0</v>
      </c>
      <c r="T987" s="231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32" t="s">
        <v>371</v>
      </c>
      <c r="AT987" s="232" t="s">
        <v>250</v>
      </c>
      <c r="AU987" s="232" t="s">
        <v>87</v>
      </c>
      <c r="AY987" s="18" t="s">
        <v>162</v>
      </c>
      <c r="BE987" s="233">
        <f>IF(N987="základní",J987,0)</f>
        <v>0</v>
      </c>
      <c r="BF987" s="233">
        <f>IF(N987="snížená",J987,0)</f>
        <v>0</v>
      </c>
      <c r="BG987" s="233">
        <f>IF(N987="zákl. přenesená",J987,0)</f>
        <v>0</v>
      </c>
      <c r="BH987" s="233">
        <f>IF(N987="sníž. přenesená",J987,0)</f>
        <v>0</v>
      </c>
      <c r="BI987" s="233">
        <f>IF(N987="nulová",J987,0)</f>
        <v>0</v>
      </c>
      <c r="BJ987" s="18" t="s">
        <v>34</v>
      </c>
      <c r="BK987" s="233">
        <f>ROUND(I987*H987,1)</f>
        <v>0</v>
      </c>
      <c r="BL987" s="18" t="s">
        <v>249</v>
      </c>
      <c r="BM987" s="232" t="s">
        <v>1131</v>
      </c>
    </row>
    <row r="988" s="2" customFormat="1" ht="24.15" customHeight="1">
      <c r="A988" s="39"/>
      <c r="B988" s="40"/>
      <c r="C988" s="220" t="s">
        <v>1132</v>
      </c>
      <c r="D988" s="220" t="s">
        <v>164</v>
      </c>
      <c r="E988" s="221" t="s">
        <v>1133</v>
      </c>
      <c r="F988" s="222" t="s">
        <v>1134</v>
      </c>
      <c r="G988" s="223" t="s">
        <v>392</v>
      </c>
      <c r="H988" s="224">
        <v>522.69200000000001</v>
      </c>
      <c r="I988" s="225"/>
      <c r="J988" s="226">
        <f>ROUND(I988*H988,1)</f>
        <v>0</v>
      </c>
      <c r="K988" s="227"/>
      <c r="L988" s="45"/>
      <c r="M988" s="228" t="s">
        <v>1</v>
      </c>
      <c r="N988" s="229" t="s">
        <v>43</v>
      </c>
      <c r="O988" s="92"/>
      <c r="P988" s="230">
        <f>O988*H988</f>
        <v>0</v>
      </c>
      <c r="Q988" s="230">
        <v>0.00027786370000000001</v>
      </c>
      <c r="R988" s="230">
        <f>Q988*H988</f>
        <v>0.14523713308040001</v>
      </c>
      <c r="S988" s="230">
        <v>0</v>
      </c>
      <c r="T988" s="231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32" t="s">
        <v>249</v>
      </c>
      <c r="AT988" s="232" t="s">
        <v>164</v>
      </c>
      <c r="AU988" s="232" t="s">
        <v>87</v>
      </c>
      <c r="AY988" s="18" t="s">
        <v>162</v>
      </c>
      <c r="BE988" s="233">
        <f>IF(N988="základní",J988,0)</f>
        <v>0</v>
      </c>
      <c r="BF988" s="233">
        <f>IF(N988="snížená",J988,0)</f>
        <v>0</v>
      </c>
      <c r="BG988" s="233">
        <f>IF(N988="zákl. přenesená",J988,0)</f>
        <v>0</v>
      </c>
      <c r="BH988" s="233">
        <f>IF(N988="sníž. přenesená",J988,0)</f>
        <v>0</v>
      </c>
      <c r="BI988" s="233">
        <f>IF(N988="nulová",J988,0)</f>
        <v>0</v>
      </c>
      <c r="BJ988" s="18" t="s">
        <v>34</v>
      </c>
      <c r="BK988" s="233">
        <f>ROUND(I988*H988,1)</f>
        <v>0</v>
      </c>
      <c r="BL988" s="18" t="s">
        <v>249</v>
      </c>
      <c r="BM988" s="232" t="s">
        <v>1135</v>
      </c>
    </row>
    <row r="989" s="13" customFormat="1">
      <c r="A989" s="13"/>
      <c r="B989" s="234"/>
      <c r="C989" s="235"/>
      <c r="D989" s="236" t="s">
        <v>170</v>
      </c>
      <c r="E989" s="237" t="s">
        <v>1</v>
      </c>
      <c r="F989" s="238" t="s">
        <v>1136</v>
      </c>
      <c r="G989" s="235"/>
      <c r="H989" s="237" t="s">
        <v>1</v>
      </c>
      <c r="I989" s="239"/>
      <c r="J989" s="235"/>
      <c r="K989" s="235"/>
      <c r="L989" s="240"/>
      <c r="M989" s="241"/>
      <c r="N989" s="242"/>
      <c r="O989" s="242"/>
      <c r="P989" s="242"/>
      <c r="Q989" s="242"/>
      <c r="R989" s="242"/>
      <c r="S989" s="242"/>
      <c r="T989" s="24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4" t="s">
        <v>170</v>
      </c>
      <c r="AU989" s="244" t="s">
        <v>87</v>
      </c>
      <c r="AV989" s="13" t="s">
        <v>34</v>
      </c>
      <c r="AW989" s="13" t="s">
        <v>33</v>
      </c>
      <c r="AX989" s="13" t="s">
        <v>78</v>
      </c>
      <c r="AY989" s="244" t="s">
        <v>162</v>
      </c>
    </row>
    <row r="990" s="13" customFormat="1">
      <c r="A990" s="13"/>
      <c r="B990" s="234"/>
      <c r="C990" s="235"/>
      <c r="D990" s="236" t="s">
        <v>170</v>
      </c>
      <c r="E990" s="237" t="s">
        <v>1</v>
      </c>
      <c r="F990" s="238" t="s">
        <v>437</v>
      </c>
      <c r="G990" s="235"/>
      <c r="H990" s="237" t="s">
        <v>1</v>
      </c>
      <c r="I990" s="239"/>
      <c r="J990" s="235"/>
      <c r="K990" s="235"/>
      <c r="L990" s="240"/>
      <c r="M990" s="241"/>
      <c r="N990" s="242"/>
      <c r="O990" s="242"/>
      <c r="P990" s="242"/>
      <c r="Q990" s="242"/>
      <c r="R990" s="242"/>
      <c r="S990" s="242"/>
      <c r="T990" s="24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4" t="s">
        <v>170</v>
      </c>
      <c r="AU990" s="244" t="s">
        <v>87</v>
      </c>
      <c r="AV990" s="13" t="s">
        <v>34</v>
      </c>
      <c r="AW990" s="13" t="s">
        <v>33</v>
      </c>
      <c r="AX990" s="13" t="s">
        <v>78</v>
      </c>
      <c r="AY990" s="244" t="s">
        <v>162</v>
      </c>
    </row>
    <row r="991" s="14" customFormat="1">
      <c r="A991" s="14"/>
      <c r="B991" s="245"/>
      <c r="C991" s="246"/>
      <c r="D991" s="236" t="s">
        <v>170</v>
      </c>
      <c r="E991" s="247" t="s">
        <v>1</v>
      </c>
      <c r="F991" s="248" t="s">
        <v>1137</v>
      </c>
      <c r="G991" s="246"/>
      <c r="H991" s="249">
        <v>21.920000000000002</v>
      </c>
      <c r="I991" s="250"/>
      <c r="J991" s="246"/>
      <c r="K991" s="246"/>
      <c r="L991" s="251"/>
      <c r="M991" s="252"/>
      <c r="N991" s="253"/>
      <c r="O991" s="253"/>
      <c r="P991" s="253"/>
      <c r="Q991" s="253"/>
      <c r="R991" s="253"/>
      <c r="S991" s="253"/>
      <c r="T991" s="254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5" t="s">
        <v>170</v>
      </c>
      <c r="AU991" s="255" t="s">
        <v>87</v>
      </c>
      <c r="AV991" s="14" t="s">
        <v>87</v>
      </c>
      <c r="AW991" s="14" t="s">
        <v>33</v>
      </c>
      <c r="AX991" s="14" t="s">
        <v>78</v>
      </c>
      <c r="AY991" s="255" t="s">
        <v>162</v>
      </c>
    </row>
    <row r="992" s="13" customFormat="1">
      <c r="A992" s="13"/>
      <c r="B992" s="234"/>
      <c r="C992" s="235"/>
      <c r="D992" s="236" t="s">
        <v>170</v>
      </c>
      <c r="E992" s="237" t="s">
        <v>1</v>
      </c>
      <c r="F992" s="238" t="s">
        <v>429</v>
      </c>
      <c r="G992" s="235"/>
      <c r="H992" s="237" t="s">
        <v>1</v>
      </c>
      <c r="I992" s="239"/>
      <c r="J992" s="235"/>
      <c r="K992" s="235"/>
      <c r="L992" s="240"/>
      <c r="M992" s="241"/>
      <c r="N992" s="242"/>
      <c r="O992" s="242"/>
      <c r="P992" s="242"/>
      <c r="Q992" s="242"/>
      <c r="R992" s="242"/>
      <c r="S992" s="242"/>
      <c r="T992" s="24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4" t="s">
        <v>170</v>
      </c>
      <c r="AU992" s="244" t="s">
        <v>87</v>
      </c>
      <c r="AV992" s="13" t="s">
        <v>34</v>
      </c>
      <c r="AW992" s="13" t="s">
        <v>33</v>
      </c>
      <c r="AX992" s="13" t="s">
        <v>78</v>
      </c>
      <c r="AY992" s="244" t="s">
        <v>162</v>
      </c>
    </row>
    <row r="993" s="14" customFormat="1">
      <c r="A993" s="14"/>
      <c r="B993" s="245"/>
      <c r="C993" s="246"/>
      <c r="D993" s="236" t="s">
        <v>170</v>
      </c>
      <c r="E993" s="247" t="s">
        <v>1</v>
      </c>
      <c r="F993" s="248" t="s">
        <v>1138</v>
      </c>
      <c r="G993" s="246"/>
      <c r="H993" s="249">
        <v>418.89999999999998</v>
      </c>
      <c r="I993" s="250"/>
      <c r="J993" s="246"/>
      <c r="K993" s="246"/>
      <c r="L993" s="251"/>
      <c r="M993" s="252"/>
      <c r="N993" s="253"/>
      <c r="O993" s="253"/>
      <c r="P993" s="253"/>
      <c r="Q993" s="253"/>
      <c r="R993" s="253"/>
      <c r="S993" s="253"/>
      <c r="T993" s="25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5" t="s">
        <v>170</v>
      </c>
      <c r="AU993" s="255" t="s">
        <v>87</v>
      </c>
      <c r="AV993" s="14" t="s">
        <v>87</v>
      </c>
      <c r="AW993" s="14" t="s">
        <v>33</v>
      </c>
      <c r="AX993" s="14" t="s">
        <v>78</v>
      </c>
      <c r="AY993" s="255" t="s">
        <v>162</v>
      </c>
    </row>
    <row r="994" s="14" customFormat="1">
      <c r="A994" s="14"/>
      <c r="B994" s="245"/>
      <c r="C994" s="246"/>
      <c r="D994" s="236" t="s">
        <v>170</v>
      </c>
      <c r="E994" s="247" t="s">
        <v>1</v>
      </c>
      <c r="F994" s="248" t="s">
        <v>1139</v>
      </c>
      <c r="G994" s="246"/>
      <c r="H994" s="249">
        <v>7</v>
      </c>
      <c r="I994" s="250"/>
      <c r="J994" s="246"/>
      <c r="K994" s="246"/>
      <c r="L994" s="251"/>
      <c r="M994" s="252"/>
      <c r="N994" s="253"/>
      <c r="O994" s="253"/>
      <c r="P994" s="253"/>
      <c r="Q994" s="253"/>
      <c r="R994" s="253"/>
      <c r="S994" s="253"/>
      <c r="T994" s="25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5" t="s">
        <v>170</v>
      </c>
      <c r="AU994" s="255" t="s">
        <v>87</v>
      </c>
      <c r="AV994" s="14" t="s">
        <v>87</v>
      </c>
      <c r="AW994" s="14" t="s">
        <v>33</v>
      </c>
      <c r="AX994" s="14" t="s">
        <v>78</v>
      </c>
      <c r="AY994" s="255" t="s">
        <v>162</v>
      </c>
    </row>
    <row r="995" s="14" customFormat="1">
      <c r="A995" s="14"/>
      <c r="B995" s="245"/>
      <c r="C995" s="246"/>
      <c r="D995" s="236" t="s">
        <v>170</v>
      </c>
      <c r="E995" s="247" t="s">
        <v>1</v>
      </c>
      <c r="F995" s="248" t="s">
        <v>1140</v>
      </c>
      <c r="G995" s="246"/>
      <c r="H995" s="249">
        <v>29.5</v>
      </c>
      <c r="I995" s="250"/>
      <c r="J995" s="246"/>
      <c r="K995" s="246"/>
      <c r="L995" s="251"/>
      <c r="M995" s="252"/>
      <c r="N995" s="253"/>
      <c r="O995" s="253"/>
      <c r="P995" s="253"/>
      <c r="Q995" s="253"/>
      <c r="R995" s="253"/>
      <c r="S995" s="253"/>
      <c r="T995" s="254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5" t="s">
        <v>170</v>
      </c>
      <c r="AU995" s="255" t="s">
        <v>87</v>
      </c>
      <c r="AV995" s="14" t="s">
        <v>87</v>
      </c>
      <c r="AW995" s="14" t="s">
        <v>33</v>
      </c>
      <c r="AX995" s="14" t="s">
        <v>78</v>
      </c>
      <c r="AY995" s="255" t="s">
        <v>162</v>
      </c>
    </row>
    <row r="996" s="14" customFormat="1">
      <c r="A996" s="14"/>
      <c r="B996" s="245"/>
      <c r="C996" s="246"/>
      <c r="D996" s="236" t="s">
        <v>170</v>
      </c>
      <c r="E996" s="247" t="s">
        <v>1</v>
      </c>
      <c r="F996" s="248" t="s">
        <v>1141</v>
      </c>
      <c r="G996" s="246"/>
      <c r="H996" s="249">
        <v>10.800000000000001</v>
      </c>
      <c r="I996" s="250"/>
      <c r="J996" s="246"/>
      <c r="K996" s="246"/>
      <c r="L996" s="251"/>
      <c r="M996" s="252"/>
      <c r="N996" s="253"/>
      <c r="O996" s="253"/>
      <c r="P996" s="253"/>
      <c r="Q996" s="253"/>
      <c r="R996" s="253"/>
      <c r="S996" s="253"/>
      <c r="T996" s="254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5" t="s">
        <v>170</v>
      </c>
      <c r="AU996" s="255" t="s">
        <v>87</v>
      </c>
      <c r="AV996" s="14" t="s">
        <v>87</v>
      </c>
      <c r="AW996" s="14" t="s">
        <v>33</v>
      </c>
      <c r="AX996" s="14" t="s">
        <v>78</v>
      </c>
      <c r="AY996" s="255" t="s">
        <v>162</v>
      </c>
    </row>
    <row r="997" s="14" customFormat="1">
      <c r="A997" s="14"/>
      <c r="B997" s="245"/>
      <c r="C997" s="246"/>
      <c r="D997" s="236" t="s">
        <v>170</v>
      </c>
      <c r="E997" s="247" t="s">
        <v>1</v>
      </c>
      <c r="F997" s="248" t="s">
        <v>1142</v>
      </c>
      <c r="G997" s="246"/>
      <c r="H997" s="249">
        <v>5.7000000000000002</v>
      </c>
      <c r="I997" s="250"/>
      <c r="J997" s="246"/>
      <c r="K997" s="246"/>
      <c r="L997" s="251"/>
      <c r="M997" s="252"/>
      <c r="N997" s="253"/>
      <c r="O997" s="253"/>
      <c r="P997" s="253"/>
      <c r="Q997" s="253"/>
      <c r="R997" s="253"/>
      <c r="S997" s="253"/>
      <c r="T997" s="254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5" t="s">
        <v>170</v>
      </c>
      <c r="AU997" s="255" t="s">
        <v>87</v>
      </c>
      <c r="AV997" s="14" t="s">
        <v>87</v>
      </c>
      <c r="AW997" s="14" t="s">
        <v>33</v>
      </c>
      <c r="AX997" s="14" t="s">
        <v>78</v>
      </c>
      <c r="AY997" s="255" t="s">
        <v>162</v>
      </c>
    </row>
    <row r="998" s="14" customFormat="1">
      <c r="A998" s="14"/>
      <c r="B998" s="245"/>
      <c r="C998" s="246"/>
      <c r="D998" s="236" t="s">
        <v>170</v>
      </c>
      <c r="E998" s="247" t="s">
        <v>1</v>
      </c>
      <c r="F998" s="248" t="s">
        <v>1143</v>
      </c>
      <c r="G998" s="246"/>
      <c r="H998" s="249">
        <v>21.600000000000001</v>
      </c>
      <c r="I998" s="250"/>
      <c r="J998" s="246"/>
      <c r="K998" s="246"/>
      <c r="L998" s="251"/>
      <c r="M998" s="252"/>
      <c r="N998" s="253"/>
      <c r="O998" s="253"/>
      <c r="P998" s="253"/>
      <c r="Q998" s="253"/>
      <c r="R998" s="253"/>
      <c r="S998" s="253"/>
      <c r="T998" s="254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5" t="s">
        <v>170</v>
      </c>
      <c r="AU998" s="255" t="s">
        <v>87</v>
      </c>
      <c r="AV998" s="14" t="s">
        <v>87</v>
      </c>
      <c r="AW998" s="14" t="s">
        <v>33</v>
      </c>
      <c r="AX998" s="14" t="s">
        <v>78</v>
      </c>
      <c r="AY998" s="255" t="s">
        <v>162</v>
      </c>
    </row>
    <row r="999" s="13" customFormat="1">
      <c r="A999" s="13"/>
      <c r="B999" s="234"/>
      <c r="C999" s="235"/>
      <c r="D999" s="236" t="s">
        <v>170</v>
      </c>
      <c r="E999" s="237" t="s">
        <v>1</v>
      </c>
      <c r="F999" s="238" t="s">
        <v>433</v>
      </c>
      <c r="G999" s="235"/>
      <c r="H999" s="237" t="s">
        <v>1</v>
      </c>
      <c r="I999" s="239"/>
      <c r="J999" s="235"/>
      <c r="K999" s="235"/>
      <c r="L999" s="240"/>
      <c r="M999" s="241"/>
      <c r="N999" s="242"/>
      <c r="O999" s="242"/>
      <c r="P999" s="242"/>
      <c r="Q999" s="242"/>
      <c r="R999" s="242"/>
      <c r="S999" s="242"/>
      <c r="T999" s="24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4" t="s">
        <v>170</v>
      </c>
      <c r="AU999" s="244" t="s">
        <v>87</v>
      </c>
      <c r="AV999" s="13" t="s">
        <v>34</v>
      </c>
      <c r="AW999" s="13" t="s">
        <v>33</v>
      </c>
      <c r="AX999" s="13" t="s">
        <v>78</v>
      </c>
      <c r="AY999" s="244" t="s">
        <v>162</v>
      </c>
    </row>
    <row r="1000" s="14" customFormat="1">
      <c r="A1000" s="14"/>
      <c r="B1000" s="245"/>
      <c r="C1000" s="246"/>
      <c r="D1000" s="236" t="s">
        <v>170</v>
      </c>
      <c r="E1000" s="247" t="s">
        <v>1</v>
      </c>
      <c r="F1000" s="248" t="s">
        <v>1144</v>
      </c>
      <c r="G1000" s="246"/>
      <c r="H1000" s="249">
        <v>7.2720000000000002</v>
      </c>
      <c r="I1000" s="250"/>
      <c r="J1000" s="246"/>
      <c r="K1000" s="246"/>
      <c r="L1000" s="251"/>
      <c r="M1000" s="252"/>
      <c r="N1000" s="253"/>
      <c r="O1000" s="253"/>
      <c r="P1000" s="253"/>
      <c r="Q1000" s="253"/>
      <c r="R1000" s="253"/>
      <c r="S1000" s="253"/>
      <c r="T1000" s="254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5" t="s">
        <v>170</v>
      </c>
      <c r="AU1000" s="255" t="s">
        <v>87</v>
      </c>
      <c r="AV1000" s="14" t="s">
        <v>87</v>
      </c>
      <c r="AW1000" s="14" t="s">
        <v>33</v>
      </c>
      <c r="AX1000" s="14" t="s">
        <v>78</v>
      </c>
      <c r="AY1000" s="255" t="s">
        <v>162</v>
      </c>
    </row>
    <row r="1001" s="15" customFormat="1">
      <c r="A1001" s="15"/>
      <c r="B1001" s="256"/>
      <c r="C1001" s="257"/>
      <c r="D1001" s="236" t="s">
        <v>170</v>
      </c>
      <c r="E1001" s="258" t="s">
        <v>1</v>
      </c>
      <c r="F1001" s="259" t="s">
        <v>180</v>
      </c>
      <c r="G1001" s="257"/>
      <c r="H1001" s="260">
        <v>522.69200000000001</v>
      </c>
      <c r="I1001" s="261"/>
      <c r="J1001" s="257"/>
      <c r="K1001" s="257"/>
      <c r="L1001" s="262"/>
      <c r="M1001" s="263"/>
      <c r="N1001" s="264"/>
      <c r="O1001" s="264"/>
      <c r="P1001" s="264"/>
      <c r="Q1001" s="264"/>
      <c r="R1001" s="264"/>
      <c r="S1001" s="264"/>
      <c r="T1001" s="265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T1001" s="266" t="s">
        <v>170</v>
      </c>
      <c r="AU1001" s="266" t="s">
        <v>87</v>
      </c>
      <c r="AV1001" s="15" t="s">
        <v>168</v>
      </c>
      <c r="AW1001" s="15" t="s">
        <v>33</v>
      </c>
      <c r="AX1001" s="15" t="s">
        <v>34</v>
      </c>
      <c r="AY1001" s="266" t="s">
        <v>162</v>
      </c>
    </row>
    <row r="1002" s="2" customFormat="1" ht="24.15" customHeight="1">
      <c r="A1002" s="39"/>
      <c r="B1002" s="40"/>
      <c r="C1002" s="220" t="s">
        <v>1145</v>
      </c>
      <c r="D1002" s="220" t="s">
        <v>164</v>
      </c>
      <c r="E1002" s="221" t="s">
        <v>1146</v>
      </c>
      <c r="F1002" s="222" t="s">
        <v>1147</v>
      </c>
      <c r="G1002" s="223" t="s">
        <v>589</v>
      </c>
      <c r="H1002" s="224">
        <v>2</v>
      </c>
      <c r="I1002" s="225"/>
      <c r="J1002" s="226">
        <f>ROUND(I1002*H1002,1)</f>
        <v>0</v>
      </c>
      <c r="K1002" s="227"/>
      <c r="L1002" s="45"/>
      <c r="M1002" s="228" t="s">
        <v>1</v>
      </c>
      <c r="N1002" s="229" t="s">
        <v>43</v>
      </c>
      <c r="O1002" s="92"/>
      <c r="P1002" s="230">
        <f>O1002*H1002</f>
        <v>0</v>
      </c>
      <c r="Q1002" s="230">
        <v>0.00092000000000000003</v>
      </c>
      <c r="R1002" s="230">
        <f>Q1002*H1002</f>
        <v>0.0018400000000000001</v>
      </c>
      <c r="S1002" s="230">
        <v>0</v>
      </c>
      <c r="T1002" s="231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32" t="s">
        <v>249</v>
      </c>
      <c r="AT1002" s="232" t="s">
        <v>164</v>
      </c>
      <c r="AU1002" s="232" t="s">
        <v>87</v>
      </c>
      <c r="AY1002" s="18" t="s">
        <v>162</v>
      </c>
      <c r="BE1002" s="233">
        <f>IF(N1002="základní",J1002,0)</f>
        <v>0</v>
      </c>
      <c r="BF1002" s="233">
        <f>IF(N1002="snížená",J1002,0)</f>
        <v>0</v>
      </c>
      <c r="BG1002" s="233">
        <f>IF(N1002="zákl. přenesená",J1002,0)</f>
        <v>0</v>
      </c>
      <c r="BH1002" s="233">
        <f>IF(N1002="sníž. přenesená",J1002,0)</f>
        <v>0</v>
      </c>
      <c r="BI1002" s="233">
        <f>IF(N1002="nulová",J1002,0)</f>
        <v>0</v>
      </c>
      <c r="BJ1002" s="18" t="s">
        <v>34</v>
      </c>
      <c r="BK1002" s="233">
        <f>ROUND(I1002*H1002,1)</f>
        <v>0</v>
      </c>
      <c r="BL1002" s="18" t="s">
        <v>249</v>
      </c>
      <c r="BM1002" s="232" t="s">
        <v>1148</v>
      </c>
    </row>
    <row r="1003" s="13" customFormat="1">
      <c r="A1003" s="13"/>
      <c r="B1003" s="234"/>
      <c r="C1003" s="235"/>
      <c r="D1003" s="236" t="s">
        <v>170</v>
      </c>
      <c r="E1003" s="237" t="s">
        <v>1</v>
      </c>
      <c r="F1003" s="238" t="s">
        <v>514</v>
      </c>
      <c r="G1003" s="235"/>
      <c r="H1003" s="237" t="s">
        <v>1</v>
      </c>
      <c r="I1003" s="239"/>
      <c r="J1003" s="235"/>
      <c r="K1003" s="235"/>
      <c r="L1003" s="240"/>
      <c r="M1003" s="241"/>
      <c r="N1003" s="242"/>
      <c r="O1003" s="242"/>
      <c r="P1003" s="242"/>
      <c r="Q1003" s="242"/>
      <c r="R1003" s="242"/>
      <c r="S1003" s="242"/>
      <c r="T1003" s="24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4" t="s">
        <v>170</v>
      </c>
      <c r="AU1003" s="244" t="s">
        <v>87</v>
      </c>
      <c r="AV1003" s="13" t="s">
        <v>34</v>
      </c>
      <c r="AW1003" s="13" t="s">
        <v>33</v>
      </c>
      <c r="AX1003" s="13" t="s">
        <v>78</v>
      </c>
      <c r="AY1003" s="244" t="s">
        <v>162</v>
      </c>
    </row>
    <row r="1004" s="14" customFormat="1">
      <c r="A1004" s="14"/>
      <c r="B1004" s="245"/>
      <c r="C1004" s="246"/>
      <c r="D1004" s="236" t="s">
        <v>170</v>
      </c>
      <c r="E1004" s="247" t="s">
        <v>1</v>
      </c>
      <c r="F1004" s="248" t="s">
        <v>87</v>
      </c>
      <c r="G1004" s="246"/>
      <c r="H1004" s="249">
        <v>2</v>
      </c>
      <c r="I1004" s="250"/>
      <c r="J1004" s="246"/>
      <c r="K1004" s="246"/>
      <c r="L1004" s="251"/>
      <c r="M1004" s="252"/>
      <c r="N1004" s="253"/>
      <c r="O1004" s="253"/>
      <c r="P1004" s="253"/>
      <c r="Q1004" s="253"/>
      <c r="R1004" s="253"/>
      <c r="S1004" s="253"/>
      <c r="T1004" s="254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5" t="s">
        <v>170</v>
      </c>
      <c r="AU1004" s="255" t="s">
        <v>87</v>
      </c>
      <c r="AV1004" s="14" t="s">
        <v>87</v>
      </c>
      <c r="AW1004" s="14" t="s">
        <v>33</v>
      </c>
      <c r="AX1004" s="14" t="s">
        <v>34</v>
      </c>
      <c r="AY1004" s="255" t="s">
        <v>162</v>
      </c>
    </row>
    <row r="1005" s="2" customFormat="1" ht="33" customHeight="1">
      <c r="A1005" s="39"/>
      <c r="B1005" s="40"/>
      <c r="C1005" s="267" t="s">
        <v>1149</v>
      </c>
      <c r="D1005" s="267" t="s">
        <v>250</v>
      </c>
      <c r="E1005" s="268" t="s">
        <v>1150</v>
      </c>
      <c r="F1005" s="269" t="s">
        <v>1151</v>
      </c>
      <c r="G1005" s="270" t="s">
        <v>167</v>
      </c>
      <c r="H1005" s="271">
        <v>3.6360000000000001</v>
      </c>
      <c r="I1005" s="272"/>
      <c r="J1005" s="273">
        <f>ROUND(I1005*H1005,1)</f>
        <v>0</v>
      </c>
      <c r="K1005" s="274"/>
      <c r="L1005" s="275"/>
      <c r="M1005" s="276" t="s">
        <v>1</v>
      </c>
      <c r="N1005" s="277" t="s">
        <v>43</v>
      </c>
      <c r="O1005" s="92"/>
      <c r="P1005" s="230">
        <f>O1005*H1005</f>
        <v>0</v>
      </c>
      <c r="Q1005" s="230">
        <v>0.025440000000000001</v>
      </c>
      <c r="R1005" s="230">
        <f>Q1005*H1005</f>
        <v>0.09249984</v>
      </c>
      <c r="S1005" s="230">
        <v>0</v>
      </c>
      <c r="T1005" s="231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32" t="s">
        <v>371</v>
      </c>
      <c r="AT1005" s="232" t="s">
        <v>250</v>
      </c>
      <c r="AU1005" s="232" t="s">
        <v>87</v>
      </c>
      <c r="AY1005" s="18" t="s">
        <v>162</v>
      </c>
      <c r="BE1005" s="233">
        <f>IF(N1005="základní",J1005,0)</f>
        <v>0</v>
      </c>
      <c r="BF1005" s="233">
        <f>IF(N1005="snížená",J1005,0)</f>
        <v>0</v>
      </c>
      <c r="BG1005" s="233">
        <f>IF(N1005="zákl. přenesená",J1005,0)</f>
        <v>0</v>
      </c>
      <c r="BH1005" s="233">
        <f>IF(N1005="sníž. přenesená",J1005,0)</f>
        <v>0</v>
      </c>
      <c r="BI1005" s="233">
        <f>IF(N1005="nulová",J1005,0)</f>
        <v>0</v>
      </c>
      <c r="BJ1005" s="18" t="s">
        <v>34</v>
      </c>
      <c r="BK1005" s="233">
        <f>ROUND(I1005*H1005,1)</f>
        <v>0</v>
      </c>
      <c r="BL1005" s="18" t="s">
        <v>249</v>
      </c>
      <c r="BM1005" s="232" t="s">
        <v>1152</v>
      </c>
    </row>
    <row r="1006" s="13" customFormat="1">
      <c r="A1006" s="13"/>
      <c r="B1006" s="234"/>
      <c r="C1006" s="235"/>
      <c r="D1006" s="236" t="s">
        <v>170</v>
      </c>
      <c r="E1006" s="237" t="s">
        <v>1</v>
      </c>
      <c r="F1006" s="238" t="s">
        <v>514</v>
      </c>
      <c r="G1006" s="235"/>
      <c r="H1006" s="237" t="s">
        <v>1</v>
      </c>
      <c r="I1006" s="239"/>
      <c r="J1006" s="235"/>
      <c r="K1006" s="235"/>
      <c r="L1006" s="240"/>
      <c r="M1006" s="241"/>
      <c r="N1006" s="242"/>
      <c r="O1006" s="242"/>
      <c r="P1006" s="242"/>
      <c r="Q1006" s="242"/>
      <c r="R1006" s="242"/>
      <c r="S1006" s="242"/>
      <c r="T1006" s="24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4" t="s">
        <v>170</v>
      </c>
      <c r="AU1006" s="244" t="s">
        <v>87</v>
      </c>
      <c r="AV1006" s="13" t="s">
        <v>34</v>
      </c>
      <c r="AW1006" s="13" t="s">
        <v>33</v>
      </c>
      <c r="AX1006" s="13" t="s">
        <v>78</v>
      </c>
      <c r="AY1006" s="244" t="s">
        <v>162</v>
      </c>
    </row>
    <row r="1007" s="14" customFormat="1">
      <c r="A1007" s="14"/>
      <c r="B1007" s="245"/>
      <c r="C1007" s="246"/>
      <c r="D1007" s="236" t="s">
        <v>170</v>
      </c>
      <c r="E1007" s="247" t="s">
        <v>1</v>
      </c>
      <c r="F1007" s="248" t="s">
        <v>536</v>
      </c>
      <c r="G1007" s="246"/>
      <c r="H1007" s="249">
        <v>3.6360000000000001</v>
      </c>
      <c r="I1007" s="250"/>
      <c r="J1007" s="246"/>
      <c r="K1007" s="246"/>
      <c r="L1007" s="251"/>
      <c r="M1007" s="252"/>
      <c r="N1007" s="253"/>
      <c r="O1007" s="253"/>
      <c r="P1007" s="253"/>
      <c r="Q1007" s="253"/>
      <c r="R1007" s="253"/>
      <c r="S1007" s="253"/>
      <c r="T1007" s="254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5" t="s">
        <v>170</v>
      </c>
      <c r="AU1007" s="255" t="s">
        <v>87</v>
      </c>
      <c r="AV1007" s="14" t="s">
        <v>87</v>
      </c>
      <c r="AW1007" s="14" t="s">
        <v>33</v>
      </c>
      <c r="AX1007" s="14" t="s">
        <v>34</v>
      </c>
      <c r="AY1007" s="255" t="s">
        <v>162</v>
      </c>
    </row>
    <row r="1008" s="2" customFormat="1" ht="24.15" customHeight="1">
      <c r="A1008" s="39"/>
      <c r="B1008" s="40"/>
      <c r="C1008" s="220" t="s">
        <v>1153</v>
      </c>
      <c r="D1008" s="220" t="s">
        <v>164</v>
      </c>
      <c r="E1008" s="221" t="s">
        <v>1154</v>
      </c>
      <c r="F1008" s="222" t="s">
        <v>1155</v>
      </c>
      <c r="G1008" s="223" t="s">
        <v>589</v>
      </c>
      <c r="H1008" s="224">
        <v>10</v>
      </c>
      <c r="I1008" s="225"/>
      <c r="J1008" s="226">
        <f>ROUND(I1008*H1008,1)</f>
        <v>0</v>
      </c>
      <c r="K1008" s="227"/>
      <c r="L1008" s="45"/>
      <c r="M1008" s="228" t="s">
        <v>1</v>
      </c>
      <c r="N1008" s="229" t="s">
        <v>43</v>
      </c>
      <c r="O1008" s="92"/>
      <c r="P1008" s="230">
        <f>O1008*H1008</f>
        <v>0</v>
      </c>
      <c r="Q1008" s="230">
        <v>0</v>
      </c>
      <c r="R1008" s="230">
        <f>Q1008*H1008</f>
        <v>0</v>
      </c>
      <c r="S1008" s="230">
        <v>0</v>
      </c>
      <c r="T1008" s="231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32" t="s">
        <v>249</v>
      </c>
      <c r="AT1008" s="232" t="s">
        <v>164</v>
      </c>
      <c r="AU1008" s="232" t="s">
        <v>87</v>
      </c>
      <c r="AY1008" s="18" t="s">
        <v>162</v>
      </c>
      <c r="BE1008" s="233">
        <f>IF(N1008="základní",J1008,0)</f>
        <v>0</v>
      </c>
      <c r="BF1008" s="233">
        <f>IF(N1008="snížená",J1008,0)</f>
        <v>0</v>
      </c>
      <c r="BG1008" s="233">
        <f>IF(N1008="zákl. přenesená",J1008,0)</f>
        <v>0</v>
      </c>
      <c r="BH1008" s="233">
        <f>IF(N1008="sníž. přenesená",J1008,0)</f>
        <v>0</v>
      </c>
      <c r="BI1008" s="233">
        <f>IF(N1008="nulová",J1008,0)</f>
        <v>0</v>
      </c>
      <c r="BJ1008" s="18" t="s">
        <v>34</v>
      </c>
      <c r="BK1008" s="233">
        <f>ROUND(I1008*H1008,1)</f>
        <v>0</v>
      </c>
      <c r="BL1008" s="18" t="s">
        <v>249</v>
      </c>
      <c r="BM1008" s="232" t="s">
        <v>1156</v>
      </c>
    </row>
    <row r="1009" s="13" customFormat="1">
      <c r="A1009" s="13"/>
      <c r="B1009" s="234"/>
      <c r="C1009" s="235"/>
      <c r="D1009" s="236" t="s">
        <v>170</v>
      </c>
      <c r="E1009" s="237" t="s">
        <v>1</v>
      </c>
      <c r="F1009" s="238" t="s">
        <v>517</v>
      </c>
      <c r="G1009" s="235"/>
      <c r="H1009" s="237" t="s">
        <v>1</v>
      </c>
      <c r="I1009" s="239"/>
      <c r="J1009" s="235"/>
      <c r="K1009" s="235"/>
      <c r="L1009" s="240"/>
      <c r="M1009" s="241"/>
      <c r="N1009" s="242"/>
      <c r="O1009" s="242"/>
      <c r="P1009" s="242"/>
      <c r="Q1009" s="242"/>
      <c r="R1009" s="242"/>
      <c r="S1009" s="242"/>
      <c r="T1009" s="24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4" t="s">
        <v>170</v>
      </c>
      <c r="AU1009" s="244" t="s">
        <v>87</v>
      </c>
      <c r="AV1009" s="13" t="s">
        <v>34</v>
      </c>
      <c r="AW1009" s="13" t="s">
        <v>33</v>
      </c>
      <c r="AX1009" s="13" t="s">
        <v>78</v>
      </c>
      <c r="AY1009" s="244" t="s">
        <v>162</v>
      </c>
    </row>
    <row r="1010" s="14" customFormat="1">
      <c r="A1010" s="14"/>
      <c r="B1010" s="245"/>
      <c r="C1010" s="246"/>
      <c r="D1010" s="236" t="s">
        <v>170</v>
      </c>
      <c r="E1010" s="247" t="s">
        <v>1</v>
      </c>
      <c r="F1010" s="248" t="s">
        <v>168</v>
      </c>
      <c r="G1010" s="246"/>
      <c r="H1010" s="249">
        <v>4</v>
      </c>
      <c r="I1010" s="250"/>
      <c r="J1010" s="246"/>
      <c r="K1010" s="246"/>
      <c r="L1010" s="251"/>
      <c r="M1010" s="252"/>
      <c r="N1010" s="253"/>
      <c r="O1010" s="253"/>
      <c r="P1010" s="253"/>
      <c r="Q1010" s="253"/>
      <c r="R1010" s="253"/>
      <c r="S1010" s="253"/>
      <c r="T1010" s="254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5" t="s">
        <v>170</v>
      </c>
      <c r="AU1010" s="255" t="s">
        <v>87</v>
      </c>
      <c r="AV1010" s="14" t="s">
        <v>87</v>
      </c>
      <c r="AW1010" s="14" t="s">
        <v>33</v>
      </c>
      <c r="AX1010" s="14" t="s">
        <v>78</v>
      </c>
      <c r="AY1010" s="255" t="s">
        <v>162</v>
      </c>
    </row>
    <row r="1011" s="13" customFormat="1">
      <c r="A1011" s="13"/>
      <c r="B1011" s="234"/>
      <c r="C1011" s="235"/>
      <c r="D1011" s="236" t="s">
        <v>170</v>
      </c>
      <c r="E1011" s="237" t="s">
        <v>1</v>
      </c>
      <c r="F1011" s="238" t="s">
        <v>519</v>
      </c>
      <c r="G1011" s="235"/>
      <c r="H1011" s="237" t="s">
        <v>1</v>
      </c>
      <c r="I1011" s="239"/>
      <c r="J1011" s="235"/>
      <c r="K1011" s="235"/>
      <c r="L1011" s="240"/>
      <c r="M1011" s="241"/>
      <c r="N1011" s="242"/>
      <c r="O1011" s="242"/>
      <c r="P1011" s="242"/>
      <c r="Q1011" s="242"/>
      <c r="R1011" s="242"/>
      <c r="S1011" s="242"/>
      <c r="T1011" s="24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4" t="s">
        <v>170</v>
      </c>
      <c r="AU1011" s="244" t="s">
        <v>87</v>
      </c>
      <c r="AV1011" s="13" t="s">
        <v>34</v>
      </c>
      <c r="AW1011" s="13" t="s">
        <v>33</v>
      </c>
      <c r="AX1011" s="13" t="s">
        <v>78</v>
      </c>
      <c r="AY1011" s="244" t="s">
        <v>162</v>
      </c>
    </row>
    <row r="1012" s="14" customFormat="1">
      <c r="A1012" s="14"/>
      <c r="B1012" s="245"/>
      <c r="C1012" s="246"/>
      <c r="D1012" s="236" t="s">
        <v>170</v>
      </c>
      <c r="E1012" s="247" t="s">
        <v>1</v>
      </c>
      <c r="F1012" s="248" t="s">
        <v>201</v>
      </c>
      <c r="G1012" s="246"/>
      <c r="H1012" s="249">
        <v>6</v>
      </c>
      <c r="I1012" s="250"/>
      <c r="J1012" s="246"/>
      <c r="K1012" s="246"/>
      <c r="L1012" s="251"/>
      <c r="M1012" s="252"/>
      <c r="N1012" s="253"/>
      <c r="O1012" s="253"/>
      <c r="P1012" s="253"/>
      <c r="Q1012" s="253"/>
      <c r="R1012" s="253"/>
      <c r="S1012" s="253"/>
      <c r="T1012" s="254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5" t="s">
        <v>170</v>
      </c>
      <c r="AU1012" s="255" t="s">
        <v>87</v>
      </c>
      <c r="AV1012" s="14" t="s">
        <v>87</v>
      </c>
      <c r="AW1012" s="14" t="s">
        <v>33</v>
      </c>
      <c r="AX1012" s="14" t="s">
        <v>78</v>
      </c>
      <c r="AY1012" s="255" t="s">
        <v>162</v>
      </c>
    </row>
    <row r="1013" s="15" customFormat="1">
      <c r="A1013" s="15"/>
      <c r="B1013" s="256"/>
      <c r="C1013" s="257"/>
      <c r="D1013" s="236" t="s">
        <v>170</v>
      </c>
      <c r="E1013" s="258" t="s">
        <v>1</v>
      </c>
      <c r="F1013" s="259" t="s">
        <v>180</v>
      </c>
      <c r="G1013" s="257"/>
      <c r="H1013" s="260">
        <v>10</v>
      </c>
      <c r="I1013" s="261"/>
      <c r="J1013" s="257"/>
      <c r="K1013" s="257"/>
      <c r="L1013" s="262"/>
      <c r="M1013" s="263"/>
      <c r="N1013" s="264"/>
      <c r="O1013" s="264"/>
      <c r="P1013" s="264"/>
      <c r="Q1013" s="264"/>
      <c r="R1013" s="264"/>
      <c r="S1013" s="264"/>
      <c r="T1013" s="265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66" t="s">
        <v>170</v>
      </c>
      <c r="AU1013" s="266" t="s">
        <v>87</v>
      </c>
      <c r="AV1013" s="15" t="s">
        <v>168</v>
      </c>
      <c r="AW1013" s="15" t="s">
        <v>33</v>
      </c>
      <c r="AX1013" s="15" t="s">
        <v>34</v>
      </c>
      <c r="AY1013" s="266" t="s">
        <v>162</v>
      </c>
    </row>
    <row r="1014" s="2" customFormat="1" ht="21.75" customHeight="1">
      <c r="A1014" s="39"/>
      <c r="B1014" s="40"/>
      <c r="C1014" s="267" t="s">
        <v>1157</v>
      </c>
      <c r="D1014" s="267" t="s">
        <v>250</v>
      </c>
      <c r="E1014" s="268" t="s">
        <v>1158</v>
      </c>
      <c r="F1014" s="269" t="s">
        <v>1159</v>
      </c>
      <c r="G1014" s="270" t="s">
        <v>392</v>
      </c>
      <c r="H1014" s="271">
        <v>7.2000000000000002</v>
      </c>
      <c r="I1014" s="272"/>
      <c r="J1014" s="273">
        <f>ROUND(I1014*H1014,1)</f>
        <v>0</v>
      </c>
      <c r="K1014" s="274"/>
      <c r="L1014" s="275"/>
      <c r="M1014" s="276" t="s">
        <v>1</v>
      </c>
      <c r="N1014" s="277" t="s">
        <v>43</v>
      </c>
      <c r="O1014" s="92"/>
      <c r="P1014" s="230">
        <f>O1014*H1014</f>
        <v>0</v>
      </c>
      <c r="Q1014" s="230">
        <v>0.0018</v>
      </c>
      <c r="R1014" s="230">
        <f>Q1014*H1014</f>
        <v>0.012959999999999999</v>
      </c>
      <c r="S1014" s="230">
        <v>0</v>
      </c>
      <c r="T1014" s="231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32" t="s">
        <v>371</v>
      </c>
      <c r="AT1014" s="232" t="s">
        <v>250</v>
      </c>
      <c r="AU1014" s="232" t="s">
        <v>87</v>
      </c>
      <c r="AY1014" s="18" t="s">
        <v>162</v>
      </c>
      <c r="BE1014" s="233">
        <f>IF(N1014="základní",J1014,0)</f>
        <v>0</v>
      </c>
      <c r="BF1014" s="233">
        <f>IF(N1014="snížená",J1014,0)</f>
        <v>0</v>
      </c>
      <c r="BG1014" s="233">
        <f>IF(N1014="zákl. přenesená",J1014,0)</f>
        <v>0</v>
      </c>
      <c r="BH1014" s="233">
        <f>IF(N1014="sníž. přenesená",J1014,0)</f>
        <v>0</v>
      </c>
      <c r="BI1014" s="233">
        <f>IF(N1014="nulová",J1014,0)</f>
        <v>0</v>
      </c>
      <c r="BJ1014" s="18" t="s">
        <v>34</v>
      </c>
      <c r="BK1014" s="233">
        <f>ROUND(I1014*H1014,1)</f>
        <v>0</v>
      </c>
      <c r="BL1014" s="18" t="s">
        <v>249</v>
      </c>
      <c r="BM1014" s="232" t="s">
        <v>1160</v>
      </c>
    </row>
    <row r="1015" s="13" customFormat="1">
      <c r="A1015" s="13"/>
      <c r="B1015" s="234"/>
      <c r="C1015" s="235"/>
      <c r="D1015" s="236" t="s">
        <v>170</v>
      </c>
      <c r="E1015" s="237" t="s">
        <v>1</v>
      </c>
      <c r="F1015" s="238" t="s">
        <v>517</v>
      </c>
      <c r="G1015" s="235"/>
      <c r="H1015" s="237" t="s">
        <v>1</v>
      </c>
      <c r="I1015" s="239"/>
      <c r="J1015" s="235"/>
      <c r="K1015" s="235"/>
      <c r="L1015" s="240"/>
      <c r="M1015" s="241"/>
      <c r="N1015" s="242"/>
      <c r="O1015" s="242"/>
      <c r="P1015" s="242"/>
      <c r="Q1015" s="242"/>
      <c r="R1015" s="242"/>
      <c r="S1015" s="242"/>
      <c r="T1015" s="24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4" t="s">
        <v>170</v>
      </c>
      <c r="AU1015" s="244" t="s">
        <v>87</v>
      </c>
      <c r="AV1015" s="13" t="s">
        <v>34</v>
      </c>
      <c r="AW1015" s="13" t="s">
        <v>33</v>
      </c>
      <c r="AX1015" s="13" t="s">
        <v>78</v>
      </c>
      <c r="AY1015" s="244" t="s">
        <v>162</v>
      </c>
    </row>
    <row r="1016" s="14" customFormat="1">
      <c r="A1016" s="14"/>
      <c r="B1016" s="245"/>
      <c r="C1016" s="246"/>
      <c r="D1016" s="236" t="s">
        <v>170</v>
      </c>
      <c r="E1016" s="247" t="s">
        <v>1</v>
      </c>
      <c r="F1016" s="248" t="s">
        <v>452</v>
      </c>
      <c r="G1016" s="246"/>
      <c r="H1016" s="249">
        <v>1.8</v>
      </c>
      <c r="I1016" s="250"/>
      <c r="J1016" s="246"/>
      <c r="K1016" s="246"/>
      <c r="L1016" s="251"/>
      <c r="M1016" s="252"/>
      <c r="N1016" s="253"/>
      <c r="O1016" s="253"/>
      <c r="P1016" s="253"/>
      <c r="Q1016" s="253"/>
      <c r="R1016" s="253"/>
      <c r="S1016" s="253"/>
      <c r="T1016" s="254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5" t="s">
        <v>170</v>
      </c>
      <c r="AU1016" s="255" t="s">
        <v>87</v>
      </c>
      <c r="AV1016" s="14" t="s">
        <v>87</v>
      </c>
      <c r="AW1016" s="14" t="s">
        <v>33</v>
      </c>
      <c r="AX1016" s="14" t="s">
        <v>78</v>
      </c>
      <c r="AY1016" s="255" t="s">
        <v>162</v>
      </c>
    </row>
    <row r="1017" s="13" customFormat="1">
      <c r="A1017" s="13"/>
      <c r="B1017" s="234"/>
      <c r="C1017" s="235"/>
      <c r="D1017" s="236" t="s">
        <v>170</v>
      </c>
      <c r="E1017" s="237" t="s">
        <v>1</v>
      </c>
      <c r="F1017" s="238" t="s">
        <v>519</v>
      </c>
      <c r="G1017" s="235"/>
      <c r="H1017" s="237" t="s">
        <v>1</v>
      </c>
      <c r="I1017" s="239"/>
      <c r="J1017" s="235"/>
      <c r="K1017" s="235"/>
      <c r="L1017" s="240"/>
      <c r="M1017" s="241"/>
      <c r="N1017" s="242"/>
      <c r="O1017" s="242"/>
      <c r="P1017" s="242"/>
      <c r="Q1017" s="242"/>
      <c r="R1017" s="242"/>
      <c r="S1017" s="242"/>
      <c r="T1017" s="24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4" t="s">
        <v>170</v>
      </c>
      <c r="AU1017" s="244" t="s">
        <v>87</v>
      </c>
      <c r="AV1017" s="13" t="s">
        <v>34</v>
      </c>
      <c r="AW1017" s="13" t="s">
        <v>33</v>
      </c>
      <c r="AX1017" s="13" t="s">
        <v>78</v>
      </c>
      <c r="AY1017" s="244" t="s">
        <v>162</v>
      </c>
    </row>
    <row r="1018" s="14" customFormat="1">
      <c r="A1018" s="14"/>
      <c r="B1018" s="245"/>
      <c r="C1018" s="246"/>
      <c r="D1018" s="236" t="s">
        <v>170</v>
      </c>
      <c r="E1018" s="247" t="s">
        <v>1</v>
      </c>
      <c r="F1018" s="248" t="s">
        <v>453</v>
      </c>
      <c r="G1018" s="246"/>
      <c r="H1018" s="249">
        <v>5.4000000000000004</v>
      </c>
      <c r="I1018" s="250"/>
      <c r="J1018" s="246"/>
      <c r="K1018" s="246"/>
      <c r="L1018" s="251"/>
      <c r="M1018" s="252"/>
      <c r="N1018" s="253"/>
      <c r="O1018" s="253"/>
      <c r="P1018" s="253"/>
      <c r="Q1018" s="253"/>
      <c r="R1018" s="253"/>
      <c r="S1018" s="253"/>
      <c r="T1018" s="254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5" t="s">
        <v>170</v>
      </c>
      <c r="AU1018" s="255" t="s">
        <v>87</v>
      </c>
      <c r="AV1018" s="14" t="s">
        <v>87</v>
      </c>
      <c r="AW1018" s="14" t="s">
        <v>33</v>
      </c>
      <c r="AX1018" s="14" t="s">
        <v>78</v>
      </c>
      <c r="AY1018" s="255" t="s">
        <v>162</v>
      </c>
    </row>
    <row r="1019" s="15" customFormat="1">
      <c r="A1019" s="15"/>
      <c r="B1019" s="256"/>
      <c r="C1019" s="257"/>
      <c r="D1019" s="236" t="s">
        <v>170</v>
      </c>
      <c r="E1019" s="258" t="s">
        <v>1</v>
      </c>
      <c r="F1019" s="259" t="s">
        <v>180</v>
      </c>
      <c r="G1019" s="257"/>
      <c r="H1019" s="260">
        <v>7.2000000000000002</v>
      </c>
      <c r="I1019" s="261"/>
      <c r="J1019" s="257"/>
      <c r="K1019" s="257"/>
      <c r="L1019" s="262"/>
      <c r="M1019" s="263"/>
      <c r="N1019" s="264"/>
      <c r="O1019" s="264"/>
      <c r="P1019" s="264"/>
      <c r="Q1019" s="264"/>
      <c r="R1019" s="264"/>
      <c r="S1019" s="264"/>
      <c r="T1019" s="265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66" t="s">
        <v>170</v>
      </c>
      <c r="AU1019" s="266" t="s">
        <v>87</v>
      </c>
      <c r="AV1019" s="15" t="s">
        <v>168</v>
      </c>
      <c r="AW1019" s="15" t="s">
        <v>33</v>
      </c>
      <c r="AX1019" s="15" t="s">
        <v>34</v>
      </c>
      <c r="AY1019" s="266" t="s">
        <v>162</v>
      </c>
    </row>
    <row r="1020" s="2" customFormat="1" ht="24.15" customHeight="1">
      <c r="A1020" s="39"/>
      <c r="B1020" s="40"/>
      <c r="C1020" s="220" t="s">
        <v>1161</v>
      </c>
      <c r="D1020" s="220" t="s">
        <v>164</v>
      </c>
      <c r="E1020" s="221" t="s">
        <v>1162</v>
      </c>
      <c r="F1020" s="222" t="s">
        <v>1163</v>
      </c>
      <c r="G1020" s="223" t="s">
        <v>589</v>
      </c>
      <c r="H1020" s="224">
        <v>66</v>
      </c>
      <c r="I1020" s="225"/>
      <c r="J1020" s="226">
        <f>ROUND(I1020*H1020,1)</f>
        <v>0</v>
      </c>
      <c r="K1020" s="227"/>
      <c r="L1020" s="45"/>
      <c r="M1020" s="228" t="s">
        <v>1</v>
      </c>
      <c r="N1020" s="229" t="s">
        <v>43</v>
      </c>
      <c r="O1020" s="92"/>
      <c r="P1020" s="230">
        <f>O1020*H1020</f>
        <v>0</v>
      </c>
      <c r="Q1020" s="230">
        <v>0</v>
      </c>
      <c r="R1020" s="230">
        <f>Q1020*H1020</f>
        <v>0</v>
      </c>
      <c r="S1020" s="230">
        <v>0</v>
      </c>
      <c r="T1020" s="231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32" t="s">
        <v>249</v>
      </c>
      <c r="AT1020" s="232" t="s">
        <v>164</v>
      </c>
      <c r="AU1020" s="232" t="s">
        <v>87</v>
      </c>
      <c r="AY1020" s="18" t="s">
        <v>162</v>
      </c>
      <c r="BE1020" s="233">
        <f>IF(N1020="základní",J1020,0)</f>
        <v>0</v>
      </c>
      <c r="BF1020" s="233">
        <f>IF(N1020="snížená",J1020,0)</f>
        <v>0</v>
      </c>
      <c r="BG1020" s="233">
        <f>IF(N1020="zákl. přenesená",J1020,0)</f>
        <v>0</v>
      </c>
      <c r="BH1020" s="233">
        <f>IF(N1020="sníž. přenesená",J1020,0)</f>
        <v>0</v>
      </c>
      <c r="BI1020" s="233">
        <f>IF(N1020="nulová",J1020,0)</f>
        <v>0</v>
      </c>
      <c r="BJ1020" s="18" t="s">
        <v>34</v>
      </c>
      <c r="BK1020" s="233">
        <f>ROUND(I1020*H1020,1)</f>
        <v>0</v>
      </c>
      <c r="BL1020" s="18" t="s">
        <v>249</v>
      </c>
      <c r="BM1020" s="232" t="s">
        <v>1164</v>
      </c>
    </row>
    <row r="1021" s="13" customFormat="1">
      <c r="A1021" s="13"/>
      <c r="B1021" s="234"/>
      <c r="C1021" s="235"/>
      <c r="D1021" s="236" t="s">
        <v>170</v>
      </c>
      <c r="E1021" s="237" t="s">
        <v>1</v>
      </c>
      <c r="F1021" s="238" t="s">
        <v>514</v>
      </c>
      <c r="G1021" s="235"/>
      <c r="H1021" s="237" t="s">
        <v>1</v>
      </c>
      <c r="I1021" s="239"/>
      <c r="J1021" s="235"/>
      <c r="K1021" s="235"/>
      <c r="L1021" s="240"/>
      <c r="M1021" s="241"/>
      <c r="N1021" s="242"/>
      <c r="O1021" s="242"/>
      <c r="P1021" s="242"/>
      <c r="Q1021" s="242"/>
      <c r="R1021" s="242"/>
      <c r="S1021" s="242"/>
      <c r="T1021" s="24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4" t="s">
        <v>170</v>
      </c>
      <c r="AU1021" s="244" t="s">
        <v>87</v>
      </c>
      <c r="AV1021" s="13" t="s">
        <v>34</v>
      </c>
      <c r="AW1021" s="13" t="s">
        <v>33</v>
      </c>
      <c r="AX1021" s="13" t="s">
        <v>78</v>
      </c>
      <c r="AY1021" s="244" t="s">
        <v>162</v>
      </c>
    </row>
    <row r="1022" s="14" customFormat="1">
      <c r="A1022" s="14"/>
      <c r="B1022" s="245"/>
      <c r="C1022" s="246"/>
      <c r="D1022" s="236" t="s">
        <v>170</v>
      </c>
      <c r="E1022" s="247" t="s">
        <v>1</v>
      </c>
      <c r="F1022" s="248" t="s">
        <v>602</v>
      </c>
      <c r="G1022" s="246"/>
      <c r="H1022" s="249">
        <v>59</v>
      </c>
      <c r="I1022" s="250"/>
      <c r="J1022" s="246"/>
      <c r="K1022" s="246"/>
      <c r="L1022" s="251"/>
      <c r="M1022" s="252"/>
      <c r="N1022" s="253"/>
      <c r="O1022" s="253"/>
      <c r="P1022" s="253"/>
      <c r="Q1022" s="253"/>
      <c r="R1022" s="253"/>
      <c r="S1022" s="253"/>
      <c r="T1022" s="254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5" t="s">
        <v>170</v>
      </c>
      <c r="AU1022" s="255" t="s">
        <v>87</v>
      </c>
      <c r="AV1022" s="14" t="s">
        <v>87</v>
      </c>
      <c r="AW1022" s="14" t="s">
        <v>33</v>
      </c>
      <c r="AX1022" s="14" t="s">
        <v>78</v>
      </c>
      <c r="AY1022" s="255" t="s">
        <v>162</v>
      </c>
    </row>
    <row r="1023" s="13" customFormat="1">
      <c r="A1023" s="13"/>
      <c r="B1023" s="234"/>
      <c r="C1023" s="235"/>
      <c r="D1023" s="236" t="s">
        <v>170</v>
      </c>
      <c r="E1023" s="237" t="s">
        <v>1</v>
      </c>
      <c r="F1023" s="238" t="s">
        <v>515</v>
      </c>
      <c r="G1023" s="235"/>
      <c r="H1023" s="237" t="s">
        <v>1</v>
      </c>
      <c r="I1023" s="239"/>
      <c r="J1023" s="235"/>
      <c r="K1023" s="235"/>
      <c r="L1023" s="240"/>
      <c r="M1023" s="241"/>
      <c r="N1023" s="242"/>
      <c r="O1023" s="242"/>
      <c r="P1023" s="242"/>
      <c r="Q1023" s="242"/>
      <c r="R1023" s="242"/>
      <c r="S1023" s="242"/>
      <c r="T1023" s="24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4" t="s">
        <v>170</v>
      </c>
      <c r="AU1023" s="244" t="s">
        <v>87</v>
      </c>
      <c r="AV1023" s="13" t="s">
        <v>34</v>
      </c>
      <c r="AW1023" s="13" t="s">
        <v>33</v>
      </c>
      <c r="AX1023" s="13" t="s">
        <v>78</v>
      </c>
      <c r="AY1023" s="244" t="s">
        <v>162</v>
      </c>
    </row>
    <row r="1024" s="14" customFormat="1">
      <c r="A1024" s="14"/>
      <c r="B1024" s="245"/>
      <c r="C1024" s="246"/>
      <c r="D1024" s="236" t="s">
        <v>170</v>
      </c>
      <c r="E1024" s="247" t="s">
        <v>1</v>
      </c>
      <c r="F1024" s="248" t="s">
        <v>34</v>
      </c>
      <c r="G1024" s="246"/>
      <c r="H1024" s="249">
        <v>1</v>
      </c>
      <c r="I1024" s="250"/>
      <c r="J1024" s="246"/>
      <c r="K1024" s="246"/>
      <c r="L1024" s="251"/>
      <c r="M1024" s="252"/>
      <c r="N1024" s="253"/>
      <c r="O1024" s="253"/>
      <c r="P1024" s="253"/>
      <c r="Q1024" s="253"/>
      <c r="R1024" s="253"/>
      <c r="S1024" s="253"/>
      <c r="T1024" s="254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5" t="s">
        <v>170</v>
      </c>
      <c r="AU1024" s="255" t="s">
        <v>87</v>
      </c>
      <c r="AV1024" s="14" t="s">
        <v>87</v>
      </c>
      <c r="AW1024" s="14" t="s">
        <v>33</v>
      </c>
      <c r="AX1024" s="14" t="s">
        <v>78</v>
      </c>
      <c r="AY1024" s="255" t="s">
        <v>162</v>
      </c>
    </row>
    <row r="1025" s="13" customFormat="1">
      <c r="A1025" s="13"/>
      <c r="B1025" s="234"/>
      <c r="C1025" s="235"/>
      <c r="D1025" s="236" t="s">
        <v>170</v>
      </c>
      <c r="E1025" s="237" t="s">
        <v>1</v>
      </c>
      <c r="F1025" s="238" t="s">
        <v>516</v>
      </c>
      <c r="G1025" s="235"/>
      <c r="H1025" s="237" t="s">
        <v>1</v>
      </c>
      <c r="I1025" s="239"/>
      <c r="J1025" s="235"/>
      <c r="K1025" s="235"/>
      <c r="L1025" s="240"/>
      <c r="M1025" s="241"/>
      <c r="N1025" s="242"/>
      <c r="O1025" s="242"/>
      <c r="P1025" s="242"/>
      <c r="Q1025" s="242"/>
      <c r="R1025" s="242"/>
      <c r="S1025" s="242"/>
      <c r="T1025" s="24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4" t="s">
        <v>170</v>
      </c>
      <c r="AU1025" s="244" t="s">
        <v>87</v>
      </c>
      <c r="AV1025" s="13" t="s">
        <v>34</v>
      </c>
      <c r="AW1025" s="13" t="s">
        <v>33</v>
      </c>
      <c r="AX1025" s="13" t="s">
        <v>78</v>
      </c>
      <c r="AY1025" s="244" t="s">
        <v>162</v>
      </c>
    </row>
    <row r="1026" s="14" customFormat="1">
      <c r="A1026" s="14"/>
      <c r="B1026" s="245"/>
      <c r="C1026" s="246"/>
      <c r="D1026" s="236" t="s">
        <v>170</v>
      </c>
      <c r="E1026" s="247" t="s">
        <v>1</v>
      </c>
      <c r="F1026" s="248" t="s">
        <v>194</v>
      </c>
      <c r="G1026" s="246"/>
      <c r="H1026" s="249">
        <v>5</v>
      </c>
      <c r="I1026" s="250"/>
      <c r="J1026" s="246"/>
      <c r="K1026" s="246"/>
      <c r="L1026" s="251"/>
      <c r="M1026" s="252"/>
      <c r="N1026" s="253"/>
      <c r="O1026" s="253"/>
      <c r="P1026" s="253"/>
      <c r="Q1026" s="253"/>
      <c r="R1026" s="253"/>
      <c r="S1026" s="253"/>
      <c r="T1026" s="254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5" t="s">
        <v>170</v>
      </c>
      <c r="AU1026" s="255" t="s">
        <v>87</v>
      </c>
      <c r="AV1026" s="14" t="s">
        <v>87</v>
      </c>
      <c r="AW1026" s="14" t="s">
        <v>33</v>
      </c>
      <c r="AX1026" s="14" t="s">
        <v>78</v>
      </c>
      <c r="AY1026" s="255" t="s">
        <v>162</v>
      </c>
    </row>
    <row r="1027" s="13" customFormat="1">
      <c r="A1027" s="13"/>
      <c r="B1027" s="234"/>
      <c r="C1027" s="235"/>
      <c r="D1027" s="236" t="s">
        <v>170</v>
      </c>
      <c r="E1027" s="237" t="s">
        <v>1</v>
      </c>
      <c r="F1027" s="238" t="s">
        <v>518</v>
      </c>
      <c r="G1027" s="235"/>
      <c r="H1027" s="237" t="s">
        <v>1</v>
      </c>
      <c r="I1027" s="239"/>
      <c r="J1027" s="235"/>
      <c r="K1027" s="235"/>
      <c r="L1027" s="240"/>
      <c r="M1027" s="241"/>
      <c r="N1027" s="242"/>
      <c r="O1027" s="242"/>
      <c r="P1027" s="242"/>
      <c r="Q1027" s="242"/>
      <c r="R1027" s="242"/>
      <c r="S1027" s="242"/>
      <c r="T1027" s="24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4" t="s">
        <v>170</v>
      </c>
      <c r="AU1027" s="244" t="s">
        <v>87</v>
      </c>
      <c r="AV1027" s="13" t="s">
        <v>34</v>
      </c>
      <c r="AW1027" s="13" t="s">
        <v>33</v>
      </c>
      <c r="AX1027" s="13" t="s">
        <v>78</v>
      </c>
      <c r="AY1027" s="244" t="s">
        <v>162</v>
      </c>
    </row>
    <row r="1028" s="14" customFormat="1">
      <c r="A1028" s="14"/>
      <c r="B1028" s="245"/>
      <c r="C1028" s="246"/>
      <c r="D1028" s="236" t="s">
        <v>170</v>
      </c>
      <c r="E1028" s="247" t="s">
        <v>1</v>
      </c>
      <c r="F1028" s="248" t="s">
        <v>34</v>
      </c>
      <c r="G1028" s="246"/>
      <c r="H1028" s="249">
        <v>1</v>
      </c>
      <c r="I1028" s="250"/>
      <c r="J1028" s="246"/>
      <c r="K1028" s="246"/>
      <c r="L1028" s="251"/>
      <c r="M1028" s="252"/>
      <c r="N1028" s="253"/>
      <c r="O1028" s="253"/>
      <c r="P1028" s="253"/>
      <c r="Q1028" s="253"/>
      <c r="R1028" s="253"/>
      <c r="S1028" s="253"/>
      <c r="T1028" s="254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5" t="s">
        <v>170</v>
      </c>
      <c r="AU1028" s="255" t="s">
        <v>87</v>
      </c>
      <c r="AV1028" s="14" t="s">
        <v>87</v>
      </c>
      <c r="AW1028" s="14" t="s">
        <v>33</v>
      </c>
      <c r="AX1028" s="14" t="s">
        <v>78</v>
      </c>
      <c r="AY1028" s="255" t="s">
        <v>162</v>
      </c>
    </row>
    <row r="1029" s="15" customFormat="1">
      <c r="A1029" s="15"/>
      <c r="B1029" s="256"/>
      <c r="C1029" s="257"/>
      <c r="D1029" s="236" t="s">
        <v>170</v>
      </c>
      <c r="E1029" s="258" t="s">
        <v>1</v>
      </c>
      <c r="F1029" s="259" t="s">
        <v>180</v>
      </c>
      <c r="G1029" s="257"/>
      <c r="H1029" s="260">
        <v>66</v>
      </c>
      <c r="I1029" s="261"/>
      <c r="J1029" s="257"/>
      <c r="K1029" s="257"/>
      <c r="L1029" s="262"/>
      <c r="M1029" s="263"/>
      <c r="N1029" s="264"/>
      <c r="O1029" s="264"/>
      <c r="P1029" s="264"/>
      <c r="Q1029" s="264"/>
      <c r="R1029" s="264"/>
      <c r="S1029" s="264"/>
      <c r="T1029" s="265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66" t="s">
        <v>170</v>
      </c>
      <c r="AU1029" s="266" t="s">
        <v>87</v>
      </c>
      <c r="AV1029" s="15" t="s">
        <v>168</v>
      </c>
      <c r="AW1029" s="15" t="s">
        <v>33</v>
      </c>
      <c r="AX1029" s="15" t="s">
        <v>34</v>
      </c>
      <c r="AY1029" s="266" t="s">
        <v>162</v>
      </c>
    </row>
    <row r="1030" s="2" customFormat="1" ht="21.75" customHeight="1">
      <c r="A1030" s="39"/>
      <c r="B1030" s="40"/>
      <c r="C1030" s="267" t="s">
        <v>1165</v>
      </c>
      <c r="D1030" s="267" t="s">
        <v>250</v>
      </c>
      <c r="E1030" s="268" t="s">
        <v>1158</v>
      </c>
      <c r="F1030" s="269" t="s">
        <v>1159</v>
      </c>
      <c r="G1030" s="270" t="s">
        <v>392</v>
      </c>
      <c r="H1030" s="271">
        <v>95.599999999999994</v>
      </c>
      <c r="I1030" s="272"/>
      <c r="J1030" s="273">
        <f>ROUND(I1030*H1030,1)</f>
        <v>0</v>
      </c>
      <c r="K1030" s="274"/>
      <c r="L1030" s="275"/>
      <c r="M1030" s="276" t="s">
        <v>1</v>
      </c>
      <c r="N1030" s="277" t="s">
        <v>43</v>
      </c>
      <c r="O1030" s="92"/>
      <c r="P1030" s="230">
        <f>O1030*H1030</f>
        <v>0</v>
      </c>
      <c r="Q1030" s="230">
        <v>0.0018</v>
      </c>
      <c r="R1030" s="230">
        <f>Q1030*H1030</f>
        <v>0.17207999999999998</v>
      </c>
      <c r="S1030" s="230">
        <v>0</v>
      </c>
      <c r="T1030" s="231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32" t="s">
        <v>371</v>
      </c>
      <c r="AT1030" s="232" t="s">
        <v>250</v>
      </c>
      <c r="AU1030" s="232" t="s">
        <v>87</v>
      </c>
      <c r="AY1030" s="18" t="s">
        <v>162</v>
      </c>
      <c r="BE1030" s="233">
        <f>IF(N1030="základní",J1030,0)</f>
        <v>0</v>
      </c>
      <c r="BF1030" s="233">
        <f>IF(N1030="snížená",J1030,0)</f>
        <v>0</v>
      </c>
      <c r="BG1030" s="233">
        <f>IF(N1030="zákl. přenesená",J1030,0)</f>
        <v>0</v>
      </c>
      <c r="BH1030" s="233">
        <f>IF(N1030="sníž. přenesená",J1030,0)</f>
        <v>0</v>
      </c>
      <c r="BI1030" s="233">
        <f>IF(N1030="nulová",J1030,0)</f>
        <v>0</v>
      </c>
      <c r="BJ1030" s="18" t="s">
        <v>34</v>
      </c>
      <c r="BK1030" s="233">
        <f>ROUND(I1030*H1030,1)</f>
        <v>0</v>
      </c>
      <c r="BL1030" s="18" t="s">
        <v>249</v>
      </c>
      <c r="BM1030" s="232" t="s">
        <v>1166</v>
      </c>
    </row>
    <row r="1031" s="13" customFormat="1">
      <c r="A1031" s="13"/>
      <c r="B1031" s="234"/>
      <c r="C1031" s="235"/>
      <c r="D1031" s="236" t="s">
        <v>170</v>
      </c>
      <c r="E1031" s="237" t="s">
        <v>1</v>
      </c>
      <c r="F1031" s="238" t="s">
        <v>514</v>
      </c>
      <c r="G1031" s="235"/>
      <c r="H1031" s="237" t="s">
        <v>1</v>
      </c>
      <c r="I1031" s="239"/>
      <c r="J1031" s="235"/>
      <c r="K1031" s="235"/>
      <c r="L1031" s="240"/>
      <c r="M1031" s="241"/>
      <c r="N1031" s="242"/>
      <c r="O1031" s="242"/>
      <c r="P1031" s="242"/>
      <c r="Q1031" s="242"/>
      <c r="R1031" s="242"/>
      <c r="S1031" s="242"/>
      <c r="T1031" s="24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4" t="s">
        <v>170</v>
      </c>
      <c r="AU1031" s="244" t="s">
        <v>87</v>
      </c>
      <c r="AV1031" s="13" t="s">
        <v>34</v>
      </c>
      <c r="AW1031" s="13" t="s">
        <v>33</v>
      </c>
      <c r="AX1031" s="13" t="s">
        <v>78</v>
      </c>
      <c r="AY1031" s="244" t="s">
        <v>162</v>
      </c>
    </row>
    <row r="1032" s="14" customFormat="1">
      <c r="A1032" s="14"/>
      <c r="B1032" s="245"/>
      <c r="C1032" s="246"/>
      <c r="D1032" s="236" t="s">
        <v>170</v>
      </c>
      <c r="E1032" s="247" t="s">
        <v>1</v>
      </c>
      <c r="F1032" s="248" t="s">
        <v>449</v>
      </c>
      <c r="G1032" s="246"/>
      <c r="H1032" s="249">
        <v>85.549999999999997</v>
      </c>
      <c r="I1032" s="250"/>
      <c r="J1032" s="246"/>
      <c r="K1032" s="246"/>
      <c r="L1032" s="251"/>
      <c r="M1032" s="252"/>
      <c r="N1032" s="253"/>
      <c r="O1032" s="253"/>
      <c r="P1032" s="253"/>
      <c r="Q1032" s="253"/>
      <c r="R1032" s="253"/>
      <c r="S1032" s="253"/>
      <c r="T1032" s="254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5" t="s">
        <v>170</v>
      </c>
      <c r="AU1032" s="255" t="s">
        <v>87</v>
      </c>
      <c r="AV1032" s="14" t="s">
        <v>87</v>
      </c>
      <c r="AW1032" s="14" t="s">
        <v>33</v>
      </c>
      <c r="AX1032" s="14" t="s">
        <v>78</v>
      </c>
      <c r="AY1032" s="255" t="s">
        <v>162</v>
      </c>
    </row>
    <row r="1033" s="13" customFormat="1">
      <c r="A1033" s="13"/>
      <c r="B1033" s="234"/>
      <c r="C1033" s="235"/>
      <c r="D1033" s="236" t="s">
        <v>170</v>
      </c>
      <c r="E1033" s="237" t="s">
        <v>1</v>
      </c>
      <c r="F1033" s="238" t="s">
        <v>515</v>
      </c>
      <c r="G1033" s="235"/>
      <c r="H1033" s="237" t="s">
        <v>1</v>
      </c>
      <c r="I1033" s="239"/>
      <c r="J1033" s="235"/>
      <c r="K1033" s="235"/>
      <c r="L1033" s="240"/>
      <c r="M1033" s="241"/>
      <c r="N1033" s="242"/>
      <c r="O1033" s="242"/>
      <c r="P1033" s="242"/>
      <c r="Q1033" s="242"/>
      <c r="R1033" s="242"/>
      <c r="S1033" s="242"/>
      <c r="T1033" s="24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4" t="s">
        <v>170</v>
      </c>
      <c r="AU1033" s="244" t="s">
        <v>87</v>
      </c>
      <c r="AV1033" s="13" t="s">
        <v>34</v>
      </c>
      <c r="AW1033" s="13" t="s">
        <v>33</v>
      </c>
      <c r="AX1033" s="13" t="s">
        <v>78</v>
      </c>
      <c r="AY1033" s="244" t="s">
        <v>162</v>
      </c>
    </row>
    <row r="1034" s="14" customFormat="1">
      <c r="A1034" s="14"/>
      <c r="B1034" s="245"/>
      <c r="C1034" s="246"/>
      <c r="D1034" s="236" t="s">
        <v>170</v>
      </c>
      <c r="E1034" s="247" t="s">
        <v>1</v>
      </c>
      <c r="F1034" s="248" t="s">
        <v>525</v>
      </c>
      <c r="G1034" s="246"/>
      <c r="H1034" s="249">
        <v>1.3999999999999999</v>
      </c>
      <c r="I1034" s="250"/>
      <c r="J1034" s="246"/>
      <c r="K1034" s="246"/>
      <c r="L1034" s="251"/>
      <c r="M1034" s="252"/>
      <c r="N1034" s="253"/>
      <c r="O1034" s="253"/>
      <c r="P1034" s="253"/>
      <c r="Q1034" s="253"/>
      <c r="R1034" s="253"/>
      <c r="S1034" s="253"/>
      <c r="T1034" s="254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5" t="s">
        <v>170</v>
      </c>
      <c r="AU1034" s="255" t="s">
        <v>87</v>
      </c>
      <c r="AV1034" s="14" t="s">
        <v>87</v>
      </c>
      <c r="AW1034" s="14" t="s">
        <v>33</v>
      </c>
      <c r="AX1034" s="14" t="s">
        <v>78</v>
      </c>
      <c r="AY1034" s="255" t="s">
        <v>162</v>
      </c>
    </row>
    <row r="1035" s="13" customFormat="1">
      <c r="A1035" s="13"/>
      <c r="B1035" s="234"/>
      <c r="C1035" s="235"/>
      <c r="D1035" s="236" t="s">
        <v>170</v>
      </c>
      <c r="E1035" s="237" t="s">
        <v>1</v>
      </c>
      <c r="F1035" s="238" t="s">
        <v>516</v>
      </c>
      <c r="G1035" s="235"/>
      <c r="H1035" s="237" t="s">
        <v>1</v>
      </c>
      <c r="I1035" s="239"/>
      <c r="J1035" s="235"/>
      <c r="K1035" s="235"/>
      <c r="L1035" s="240"/>
      <c r="M1035" s="241"/>
      <c r="N1035" s="242"/>
      <c r="O1035" s="242"/>
      <c r="P1035" s="242"/>
      <c r="Q1035" s="242"/>
      <c r="R1035" s="242"/>
      <c r="S1035" s="242"/>
      <c r="T1035" s="24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4" t="s">
        <v>170</v>
      </c>
      <c r="AU1035" s="244" t="s">
        <v>87</v>
      </c>
      <c r="AV1035" s="13" t="s">
        <v>34</v>
      </c>
      <c r="AW1035" s="13" t="s">
        <v>33</v>
      </c>
      <c r="AX1035" s="13" t="s">
        <v>78</v>
      </c>
      <c r="AY1035" s="244" t="s">
        <v>162</v>
      </c>
    </row>
    <row r="1036" s="14" customFormat="1">
      <c r="A1036" s="14"/>
      <c r="B1036" s="245"/>
      <c r="C1036" s="246"/>
      <c r="D1036" s="236" t="s">
        <v>170</v>
      </c>
      <c r="E1036" s="247" t="s">
        <v>1</v>
      </c>
      <c r="F1036" s="248" t="s">
        <v>451</v>
      </c>
      <c r="G1036" s="246"/>
      <c r="H1036" s="249">
        <v>7.25</v>
      </c>
      <c r="I1036" s="250"/>
      <c r="J1036" s="246"/>
      <c r="K1036" s="246"/>
      <c r="L1036" s="251"/>
      <c r="M1036" s="252"/>
      <c r="N1036" s="253"/>
      <c r="O1036" s="253"/>
      <c r="P1036" s="253"/>
      <c r="Q1036" s="253"/>
      <c r="R1036" s="253"/>
      <c r="S1036" s="253"/>
      <c r="T1036" s="254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5" t="s">
        <v>170</v>
      </c>
      <c r="AU1036" s="255" t="s">
        <v>87</v>
      </c>
      <c r="AV1036" s="14" t="s">
        <v>87</v>
      </c>
      <c r="AW1036" s="14" t="s">
        <v>33</v>
      </c>
      <c r="AX1036" s="14" t="s">
        <v>78</v>
      </c>
      <c r="AY1036" s="255" t="s">
        <v>162</v>
      </c>
    </row>
    <row r="1037" s="13" customFormat="1">
      <c r="A1037" s="13"/>
      <c r="B1037" s="234"/>
      <c r="C1037" s="235"/>
      <c r="D1037" s="236" t="s">
        <v>170</v>
      </c>
      <c r="E1037" s="237" t="s">
        <v>1</v>
      </c>
      <c r="F1037" s="238" t="s">
        <v>518</v>
      </c>
      <c r="G1037" s="235"/>
      <c r="H1037" s="237" t="s">
        <v>1</v>
      </c>
      <c r="I1037" s="239"/>
      <c r="J1037" s="235"/>
      <c r="K1037" s="235"/>
      <c r="L1037" s="240"/>
      <c r="M1037" s="241"/>
      <c r="N1037" s="242"/>
      <c r="O1037" s="242"/>
      <c r="P1037" s="242"/>
      <c r="Q1037" s="242"/>
      <c r="R1037" s="242"/>
      <c r="S1037" s="242"/>
      <c r="T1037" s="24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4" t="s">
        <v>170</v>
      </c>
      <c r="AU1037" s="244" t="s">
        <v>87</v>
      </c>
      <c r="AV1037" s="13" t="s">
        <v>34</v>
      </c>
      <c r="AW1037" s="13" t="s">
        <v>33</v>
      </c>
      <c r="AX1037" s="13" t="s">
        <v>78</v>
      </c>
      <c r="AY1037" s="244" t="s">
        <v>162</v>
      </c>
    </row>
    <row r="1038" s="14" customFormat="1">
      <c r="A1038" s="14"/>
      <c r="B1038" s="245"/>
      <c r="C1038" s="246"/>
      <c r="D1038" s="236" t="s">
        <v>170</v>
      </c>
      <c r="E1038" s="247" t="s">
        <v>1</v>
      </c>
      <c r="F1038" s="248" t="s">
        <v>525</v>
      </c>
      <c r="G1038" s="246"/>
      <c r="H1038" s="249">
        <v>1.3999999999999999</v>
      </c>
      <c r="I1038" s="250"/>
      <c r="J1038" s="246"/>
      <c r="K1038" s="246"/>
      <c r="L1038" s="251"/>
      <c r="M1038" s="252"/>
      <c r="N1038" s="253"/>
      <c r="O1038" s="253"/>
      <c r="P1038" s="253"/>
      <c r="Q1038" s="253"/>
      <c r="R1038" s="253"/>
      <c r="S1038" s="253"/>
      <c r="T1038" s="254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5" t="s">
        <v>170</v>
      </c>
      <c r="AU1038" s="255" t="s">
        <v>87</v>
      </c>
      <c r="AV1038" s="14" t="s">
        <v>87</v>
      </c>
      <c r="AW1038" s="14" t="s">
        <v>33</v>
      </c>
      <c r="AX1038" s="14" t="s">
        <v>78</v>
      </c>
      <c r="AY1038" s="255" t="s">
        <v>162</v>
      </c>
    </row>
    <row r="1039" s="15" customFormat="1">
      <c r="A1039" s="15"/>
      <c r="B1039" s="256"/>
      <c r="C1039" s="257"/>
      <c r="D1039" s="236" t="s">
        <v>170</v>
      </c>
      <c r="E1039" s="258" t="s">
        <v>1</v>
      </c>
      <c r="F1039" s="259" t="s">
        <v>180</v>
      </c>
      <c r="G1039" s="257"/>
      <c r="H1039" s="260">
        <v>95.599999999999994</v>
      </c>
      <c r="I1039" s="261"/>
      <c r="J1039" s="257"/>
      <c r="K1039" s="257"/>
      <c r="L1039" s="262"/>
      <c r="M1039" s="263"/>
      <c r="N1039" s="264"/>
      <c r="O1039" s="264"/>
      <c r="P1039" s="264"/>
      <c r="Q1039" s="264"/>
      <c r="R1039" s="264"/>
      <c r="S1039" s="264"/>
      <c r="T1039" s="265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T1039" s="266" t="s">
        <v>170</v>
      </c>
      <c r="AU1039" s="266" t="s">
        <v>87</v>
      </c>
      <c r="AV1039" s="15" t="s">
        <v>168</v>
      </c>
      <c r="AW1039" s="15" t="s">
        <v>33</v>
      </c>
      <c r="AX1039" s="15" t="s">
        <v>34</v>
      </c>
      <c r="AY1039" s="266" t="s">
        <v>162</v>
      </c>
    </row>
    <row r="1040" s="2" customFormat="1" ht="24.15" customHeight="1">
      <c r="A1040" s="39"/>
      <c r="B1040" s="40"/>
      <c r="C1040" s="220" t="s">
        <v>1167</v>
      </c>
      <c r="D1040" s="220" t="s">
        <v>164</v>
      </c>
      <c r="E1040" s="221" t="s">
        <v>1168</v>
      </c>
      <c r="F1040" s="222" t="s">
        <v>1169</v>
      </c>
      <c r="G1040" s="223" t="s">
        <v>760</v>
      </c>
      <c r="H1040" s="289"/>
      <c r="I1040" s="225"/>
      <c r="J1040" s="226">
        <f>ROUND(I1040*H1040,1)</f>
        <v>0</v>
      </c>
      <c r="K1040" s="227"/>
      <c r="L1040" s="45"/>
      <c r="M1040" s="228" t="s">
        <v>1</v>
      </c>
      <c r="N1040" s="229" t="s">
        <v>43</v>
      </c>
      <c r="O1040" s="92"/>
      <c r="P1040" s="230">
        <f>O1040*H1040</f>
        <v>0</v>
      </c>
      <c r="Q1040" s="230">
        <v>0</v>
      </c>
      <c r="R1040" s="230">
        <f>Q1040*H1040</f>
        <v>0</v>
      </c>
      <c r="S1040" s="230">
        <v>0</v>
      </c>
      <c r="T1040" s="231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32" t="s">
        <v>249</v>
      </c>
      <c r="AT1040" s="232" t="s">
        <v>164</v>
      </c>
      <c r="AU1040" s="232" t="s">
        <v>87</v>
      </c>
      <c r="AY1040" s="18" t="s">
        <v>162</v>
      </c>
      <c r="BE1040" s="233">
        <f>IF(N1040="základní",J1040,0)</f>
        <v>0</v>
      </c>
      <c r="BF1040" s="233">
        <f>IF(N1040="snížená",J1040,0)</f>
        <v>0</v>
      </c>
      <c r="BG1040" s="233">
        <f>IF(N1040="zákl. přenesená",J1040,0)</f>
        <v>0</v>
      </c>
      <c r="BH1040" s="233">
        <f>IF(N1040="sníž. přenesená",J1040,0)</f>
        <v>0</v>
      </c>
      <c r="BI1040" s="233">
        <f>IF(N1040="nulová",J1040,0)</f>
        <v>0</v>
      </c>
      <c r="BJ1040" s="18" t="s">
        <v>34</v>
      </c>
      <c r="BK1040" s="233">
        <f>ROUND(I1040*H1040,1)</f>
        <v>0</v>
      </c>
      <c r="BL1040" s="18" t="s">
        <v>249</v>
      </c>
      <c r="BM1040" s="232" t="s">
        <v>1170</v>
      </c>
    </row>
    <row r="1041" s="12" customFormat="1" ht="22.8" customHeight="1">
      <c r="A1041" s="12"/>
      <c r="B1041" s="204"/>
      <c r="C1041" s="205"/>
      <c r="D1041" s="206" t="s">
        <v>77</v>
      </c>
      <c r="E1041" s="218" t="s">
        <v>1171</v>
      </c>
      <c r="F1041" s="218" t="s">
        <v>1172</v>
      </c>
      <c r="G1041" s="205"/>
      <c r="H1041" s="205"/>
      <c r="I1041" s="208"/>
      <c r="J1041" s="219">
        <f>BK1041</f>
        <v>0</v>
      </c>
      <c r="K1041" s="205"/>
      <c r="L1041" s="210"/>
      <c r="M1041" s="211"/>
      <c r="N1041" s="212"/>
      <c r="O1041" s="212"/>
      <c r="P1041" s="213">
        <f>SUM(P1042:P1045)</f>
        <v>0</v>
      </c>
      <c r="Q1041" s="212"/>
      <c r="R1041" s="213">
        <f>SUM(R1042:R1045)</f>
        <v>0.044999999999999998</v>
      </c>
      <c r="S1041" s="212"/>
      <c r="T1041" s="214">
        <f>SUM(T1042:T1045)</f>
        <v>0.001</v>
      </c>
      <c r="U1041" s="12"/>
      <c r="V1041" s="12"/>
      <c r="W1041" s="12"/>
      <c r="X1041" s="12"/>
      <c r="Y1041" s="12"/>
      <c r="Z1041" s="12"/>
      <c r="AA1041" s="12"/>
      <c r="AB1041" s="12"/>
      <c r="AC1041" s="12"/>
      <c r="AD1041" s="12"/>
      <c r="AE1041" s="12"/>
      <c r="AR1041" s="215" t="s">
        <v>87</v>
      </c>
      <c r="AT1041" s="216" t="s">
        <v>77</v>
      </c>
      <c r="AU1041" s="216" t="s">
        <v>34</v>
      </c>
      <c r="AY1041" s="215" t="s">
        <v>162</v>
      </c>
      <c r="BK1041" s="217">
        <f>SUM(BK1042:BK1045)</f>
        <v>0</v>
      </c>
    </row>
    <row r="1042" s="2" customFormat="1" ht="24.15" customHeight="1">
      <c r="A1042" s="39"/>
      <c r="B1042" s="40"/>
      <c r="C1042" s="220" t="s">
        <v>1173</v>
      </c>
      <c r="D1042" s="220" t="s">
        <v>164</v>
      </c>
      <c r="E1042" s="221" t="s">
        <v>1174</v>
      </c>
      <c r="F1042" s="222" t="s">
        <v>1175</v>
      </c>
      <c r="G1042" s="223" t="s">
        <v>589</v>
      </c>
      <c r="H1042" s="224">
        <v>1</v>
      </c>
      <c r="I1042" s="225"/>
      <c r="J1042" s="226">
        <f>ROUND(I1042*H1042,1)</f>
        <v>0</v>
      </c>
      <c r="K1042" s="227"/>
      <c r="L1042" s="45"/>
      <c r="M1042" s="228" t="s">
        <v>1</v>
      </c>
      <c r="N1042" s="229" t="s">
        <v>43</v>
      </c>
      <c r="O1042" s="92"/>
      <c r="P1042" s="230">
        <f>O1042*H1042</f>
        <v>0</v>
      </c>
      <c r="Q1042" s="230">
        <v>0</v>
      </c>
      <c r="R1042" s="230">
        <f>Q1042*H1042</f>
        <v>0</v>
      </c>
      <c r="S1042" s="230">
        <v>0</v>
      </c>
      <c r="T1042" s="231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32" t="s">
        <v>249</v>
      </c>
      <c r="AT1042" s="232" t="s">
        <v>164</v>
      </c>
      <c r="AU1042" s="232" t="s">
        <v>87</v>
      </c>
      <c r="AY1042" s="18" t="s">
        <v>162</v>
      </c>
      <c r="BE1042" s="233">
        <f>IF(N1042="základní",J1042,0)</f>
        <v>0</v>
      </c>
      <c r="BF1042" s="233">
        <f>IF(N1042="snížená",J1042,0)</f>
        <v>0</v>
      </c>
      <c r="BG1042" s="233">
        <f>IF(N1042="zákl. přenesená",J1042,0)</f>
        <v>0</v>
      </c>
      <c r="BH1042" s="233">
        <f>IF(N1042="sníž. přenesená",J1042,0)</f>
        <v>0</v>
      </c>
      <c r="BI1042" s="233">
        <f>IF(N1042="nulová",J1042,0)</f>
        <v>0</v>
      </c>
      <c r="BJ1042" s="18" t="s">
        <v>34</v>
      </c>
      <c r="BK1042" s="233">
        <f>ROUND(I1042*H1042,1)</f>
        <v>0</v>
      </c>
      <c r="BL1042" s="18" t="s">
        <v>249</v>
      </c>
      <c r="BM1042" s="232" t="s">
        <v>1176</v>
      </c>
    </row>
    <row r="1043" s="2" customFormat="1" ht="24.15" customHeight="1">
      <c r="A1043" s="39"/>
      <c r="B1043" s="40"/>
      <c r="C1043" s="267" t="s">
        <v>1177</v>
      </c>
      <c r="D1043" s="267" t="s">
        <v>250</v>
      </c>
      <c r="E1043" s="268" t="s">
        <v>1178</v>
      </c>
      <c r="F1043" s="269" t="s">
        <v>1179</v>
      </c>
      <c r="G1043" s="270" t="s">
        <v>589</v>
      </c>
      <c r="H1043" s="271">
        <v>1</v>
      </c>
      <c r="I1043" s="272"/>
      <c r="J1043" s="273">
        <f>ROUND(I1043*H1043,1)</f>
        <v>0</v>
      </c>
      <c r="K1043" s="274"/>
      <c r="L1043" s="275"/>
      <c r="M1043" s="276" t="s">
        <v>1</v>
      </c>
      <c r="N1043" s="277" t="s">
        <v>43</v>
      </c>
      <c r="O1043" s="92"/>
      <c r="P1043" s="230">
        <f>O1043*H1043</f>
        <v>0</v>
      </c>
      <c r="Q1043" s="230">
        <v>0.044999999999999998</v>
      </c>
      <c r="R1043" s="230">
        <f>Q1043*H1043</f>
        <v>0.044999999999999998</v>
      </c>
      <c r="S1043" s="230">
        <v>0</v>
      </c>
      <c r="T1043" s="231">
        <f>S1043*H1043</f>
        <v>0</v>
      </c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R1043" s="232" t="s">
        <v>371</v>
      </c>
      <c r="AT1043" s="232" t="s">
        <v>250</v>
      </c>
      <c r="AU1043" s="232" t="s">
        <v>87</v>
      </c>
      <c r="AY1043" s="18" t="s">
        <v>162</v>
      </c>
      <c r="BE1043" s="233">
        <f>IF(N1043="základní",J1043,0)</f>
        <v>0</v>
      </c>
      <c r="BF1043" s="233">
        <f>IF(N1043="snížená",J1043,0)</f>
        <v>0</v>
      </c>
      <c r="BG1043" s="233">
        <f>IF(N1043="zákl. přenesená",J1043,0)</f>
        <v>0</v>
      </c>
      <c r="BH1043" s="233">
        <f>IF(N1043="sníž. přenesená",J1043,0)</f>
        <v>0</v>
      </c>
      <c r="BI1043" s="233">
        <f>IF(N1043="nulová",J1043,0)</f>
        <v>0</v>
      </c>
      <c r="BJ1043" s="18" t="s">
        <v>34</v>
      </c>
      <c r="BK1043" s="233">
        <f>ROUND(I1043*H1043,1)</f>
        <v>0</v>
      </c>
      <c r="BL1043" s="18" t="s">
        <v>249</v>
      </c>
      <c r="BM1043" s="232" t="s">
        <v>1180</v>
      </c>
    </row>
    <row r="1044" s="2" customFormat="1" ht="24.15" customHeight="1">
      <c r="A1044" s="39"/>
      <c r="B1044" s="40"/>
      <c r="C1044" s="220" t="s">
        <v>1181</v>
      </c>
      <c r="D1044" s="220" t="s">
        <v>164</v>
      </c>
      <c r="E1044" s="221" t="s">
        <v>1182</v>
      </c>
      <c r="F1044" s="222" t="s">
        <v>1183</v>
      </c>
      <c r="G1044" s="223" t="s">
        <v>1184</v>
      </c>
      <c r="H1044" s="224">
        <v>1</v>
      </c>
      <c r="I1044" s="225"/>
      <c r="J1044" s="226">
        <f>ROUND(I1044*H1044,1)</f>
        <v>0</v>
      </c>
      <c r="K1044" s="227"/>
      <c r="L1044" s="45"/>
      <c r="M1044" s="228" t="s">
        <v>1</v>
      </c>
      <c r="N1044" s="229" t="s">
        <v>43</v>
      </c>
      <c r="O1044" s="92"/>
      <c r="P1044" s="230">
        <f>O1044*H1044</f>
        <v>0</v>
      </c>
      <c r="Q1044" s="230">
        <v>0</v>
      </c>
      <c r="R1044" s="230">
        <f>Q1044*H1044</f>
        <v>0</v>
      </c>
      <c r="S1044" s="230">
        <v>0.001</v>
      </c>
      <c r="T1044" s="231">
        <f>S1044*H1044</f>
        <v>0.001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32" t="s">
        <v>249</v>
      </c>
      <c r="AT1044" s="232" t="s">
        <v>164</v>
      </c>
      <c r="AU1044" s="232" t="s">
        <v>87</v>
      </c>
      <c r="AY1044" s="18" t="s">
        <v>162</v>
      </c>
      <c r="BE1044" s="233">
        <f>IF(N1044="základní",J1044,0)</f>
        <v>0</v>
      </c>
      <c r="BF1044" s="233">
        <f>IF(N1044="snížená",J1044,0)</f>
        <v>0</v>
      </c>
      <c r="BG1044" s="233">
        <f>IF(N1044="zákl. přenesená",J1044,0)</f>
        <v>0</v>
      </c>
      <c r="BH1044" s="233">
        <f>IF(N1044="sníž. přenesená",J1044,0)</f>
        <v>0</v>
      </c>
      <c r="BI1044" s="233">
        <f>IF(N1044="nulová",J1044,0)</f>
        <v>0</v>
      </c>
      <c r="BJ1044" s="18" t="s">
        <v>34</v>
      </c>
      <c r="BK1044" s="233">
        <f>ROUND(I1044*H1044,1)</f>
        <v>0</v>
      </c>
      <c r="BL1044" s="18" t="s">
        <v>249</v>
      </c>
      <c r="BM1044" s="232" t="s">
        <v>1185</v>
      </c>
    </row>
    <row r="1045" s="2" customFormat="1" ht="24.15" customHeight="1">
      <c r="A1045" s="39"/>
      <c r="B1045" s="40"/>
      <c r="C1045" s="220" t="s">
        <v>1186</v>
      </c>
      <c r="D1045" s="220" t="s">
        <v>164</v>
      </c>
      <c r="E1045" s="221" t="s">
        <v>1187</v>
      </c>
      <c r="F1045" s="222" t="s">
        <v>1188</v>
      </c>
      <c r="G1045" s="223" t="s">
        <v>760</v>
      </c>
      <c r="H1045" s="289"/>
      <c r="I1045" s="225"/>
      <c r="J1045" s="226">
        <f>ROUND(I1045*H1045,1)</f>
        <v>0</v>
      </c>
      <c r="K1045" s="227"/>
      <c r="L1045" s="45"/>
      <c r="M1045" s="228" t="s">
        <v>1</v>
      </c>
      <c r="N1045" s="229" t="s">
        <v>43</v>
      </c>
      <c r="O1045" s="92"/>
      <c r="P1045" s="230">
        <f>O1045*H1045</f>
        <v>0</v>
      </c>
      <c r="Q1045" s="230">
        <v>0</v>
      </c>
      <c r="R1045" s="230">
        <f>Q1045*H1045</f>
        <v>0</v>
      </c>
      <c r="S1045" s="230">
        <v>0</v>
      </c>
      <c r="T1045" s="231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32" t="s">
        <v>249</v>
      </c>
      <c r="AT1045" s="232" t="s">
        <v>164</v>
      </c>
      <c r="AU1045" s="232" t="s">
        <v>87</v>
      </c>
      <c r="AY1045" s="18" t="s">
        <v>162</v>
      </c>
      <c r="BE1045" s="233">
        <f>IF(N1045="základní",J1045,0)</f>
        <v>0</v>
      </c>
      <c r="BF1045" s="233">
        <f>IF(N1045="snížená",J1045,0)</f>
        <v>0</v>
      </c>
      <c r="BG1045" s="233">
        <f>IF(N1045="zákl. přenesená",J1045,0)</f>
        <v>0</v>
      </c>
      <c r="BH1045" s="233">
        <f>IF(N1045="sníž. přenesená",J1045,0)</f>
        <v>0</v>
      </c>
      <c r="BI1045" s="233">
        <f>IF(N1045="nulová",J1045,0)</f>
        <v>0</v>
      </c>
      <c r="BJ1045" s="18" t="s">
        <v>34</v>
      </c>
      <c r="BK1045" s="233">
        <f>ROUND(I1045*H1045,1)</f>
        <v>0</v>
      </c>
      <c r="BL1045" s="18" t="s">
        <v>249</v>
      </c>
      <c r="BM1045" s="232" t="s">
        <v>1189</v>
      </c>
    </row>
    <row r="1046" s="12" customFormat="1" ht="22.8" customHeight="1">
      <c r="A1046" s="12"/>
      <c r="B1046" s="204"/>
      <c r="C1046" s="205"/>
      <c r="D1046" s="206" t="s">
        <v>77</v>
      </c>
      <c r="E1046" s="218" t="s">
        <v>1190</v>
      </c>
      <c r="F1046" s="218" t="s">
        <v>1191</v>
      </c>
      <c r="G1046" s="205"/>
      <c r="H1046" s="205"/>
      <c r="I1046" s="208"/>
      <c r="J1046" s="219">
        <f>BK1046</f>
        <v>0</v>
      </c>
      <c r="K1046" s="205"/>
      <c r="L1046" s="210"/>
      <c r="M1046" s="211"/>
      <c r="N1046" s="212"/>
      <c r="O1046" s="212"/>
      <c r="P1046" s="213">
        <f>SUM(P1047:P1053)</f>
        <v>0</v>
      </c>
      <c r="Q1046" s="212"/>
      <c r="R1046" s="213">
        <f>SUM(R1047:R1053)</f>
        <v>0.096918136799999999</v>
      </c>
      <c r="S1046" s="212"/>
      <c r="T1046" s="214">
        <f>SUM(T1047:T1053)</f>
        <v>0</v>
      </c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R1046" s="215" t="s">
        <v>87</v>
      </c>
      <c r="AT1046" s="216" t="s">
        <v>77</v>
      </c>
      <c r="AU1046" s="216" t="s">
        <v>34</v>
      </c>
      <c r="AY1046" s="215" t="s">
        <v>162</v>
      </c>
      <c r="BK1046" s="217">
        <f>SUM(BK1047:BK1053)</f>
        <v>0</v>
      </c>
    </row>
    <row r="1047" s="2" customFormat="1" ht="24.15" customHeight="1">
      <c r="A1047" s="39"/>
      <c r="B1047" s="40"/>
      <c r="C1047" s="220" t="s">
        <v>1192</v>
      </c>
      <c r="D1047" s="220" t="s">
        <v>164</v>
      </c>
      <c r="E1047" s="221" t="s">
        <v>1193</v>
      </c>
      <c r="F1047" s="222" t="s">
        <v>1194</v>
      </c>
      <c r="G1047" s="223" t="s">
        <v>167</v>
      </c>
      <c r="H1047" s="224">
        <v>211.42699999999999</v>
      </c>
      <c r="I1047" s="225"/>
      <c r="J1047" s="226">
        <f>ROUND(I1047*H1047,1)</f>
        <v>0</v>
      </c>
      <c r="K1047" s="227"/>
      <c r="L1047" s="45"/>
      <c r="M1047" s="228" t="s">
        <v>1</v>
      </c>
      <c r="N1047" s="229" t="s">
        <v>43</v>
      </c>
      <c r="O1047" s="92"/>
      <c r="P1047" s="230">
        <f>O1047*H1047</f>
        <v>0</v>
      </c>
      <c r="Q1047" s="230">
        <v>0.00020000000000000001</v>
      </c>
      <c r="R1047" s="230">
        <f>Q1047*H1047</f>
        <v>0.042285400000000001</v>
      </c>
      <c r="S1047" s="230">
        <v>0</v>
      </c>
      <c r="T1047" s="231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32" t="s">
        <v>249</v>
      </c>
      <c r="AT1047" s="232" t="s">
        <v>164</v>
      </c>
      <c r="AU1047" s="232" t="s">
        <v>87</v>
      </c>
      <c r="AY1047" s="18" t="s">
        <v>162</v>
      </c>
      <c r="BE1047" s="233">
        <f>IF(N1047="základní",J1047,0)</f>
        <v>0</v>
      </c>
      <c r="BF1047" s="233">
        <f>IF(N1047="snížená",J1047,0)</f>
        <v>0</v>
      </c>
      <c r="BG1047" s="233">
        <f>IF(N1047="zákl. přenesená",J1047,0)</f>
        <v>0</v>
      </c>
      <c r="BH1047" s="233">
        <f>IF(N1047="sníž. přenesená",J1047,0)</f>
        <v>0</v>
      </c>
      <c r="BI1047" s="233">
        <f>IF(N1047="nulová",J1047,0)</f>
        <v>0</v>
      </c>
      <c r="BJ1047" s="18" t="s">
        <v>34</v>
      </c>
      <c r="BK1047" s="233">
        <f>ROUND(I1047*H1047,1)</f>
        <v>0</v>
      </c>
      <c r="BL1047" s="18" t="s">
        <v>249</v>
      </c>
      <c r="BM1047" s="232" t="s">
        <v>1195</v>
      </c>
    </row>
    <row r="1048" s="13" customFormat="1">
      <c r="A1048" s="13"/>
      <c r="B1048" s="234"/>
      <c r="C1048" s="235"/>
      <c r="D1048" s="236" t="s">
        <v>170</v>
      </c>
      <c r="E1048" s="237" t="s">
        <v>1</v>
      </c>
      <c r="F1048" s="238" t="s">
        <v>277</v>
      </c>
      <c r="G1048" s="235"/>
      <c r="H1048" s="237" t="s">
        <v>1</v>
      </c>
      <c r="I1048" s="239"/>
      <c r="J1048" s="235"/>
      <c r="K1048" s="235"/>
      <c r="L1048" s="240"/>
      <c r="M1048" s="241"/>
      <c r="N1048" s="242"/>
      <c r="O1048" s="242"/>
      <c r="P1048" s="242"/>
      <c r="Q1048" s="242"/>
      <c r="R1048" s="242"/>
      <c r="S1048" s="242"/>
      <c r="T1048" s="24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4" t="s">
        <v>170</v>
      </c>
      <c r="AU1048" s="244" t="s">
        <v>87</v>
      </c>
      <c r="AV1048" s="13" t="s">
        <v>34</v>
      </c>
      <c r="AW1048" s="13" t="s">
        <v>33</v>
      </c>
      <c r="AX1048" s="13" t="s">
        <v>78</v>
      </c>
      <c r="AY1048" s="244" t="s">
        <v>162</v>
      </c>
    </row>
    <row r="1049" s="14" customFormat="1">
      <c r="A1049" s="14"/>
      <c r="B1049" s="245"/>
      <c r="C1049" s="246"/>
      <c r="D1049" s="236" t="s">
        <v>170</v>
      </c>
      <c r="E1049" s="247" t="s">
        <v>1</v>
      </c>
      <c r="F1049" s="248" t="s">
        <v>1196</v>
      </c>
      <c r="G1049" s="246"/>
      <c r="H1049" s="249">
        <v>206.11699999999999</v>
      </c>
      <c r="I1049" s="250"/>
      <c r="J1049" s="246"/>
      <c r="K1049" s="246"/>
      <c r="L1049" s="251"/>
      <c r="M1049" s="252"/>
      <c r="N1049" s="253"/>
      <c r="O1049" s="253"/>
      <c r="P1049" s="253"/>
      <c r="Q1049" s="253"/>
      <c r="R1049" s="253"/>
      <c r="S1049" s="253"/>
      <c r="T1049" s="254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5" t="s">
        <v>170</v>
      </c>
      <c r="AU1049" s="255" t="s">
        <v>87</v>
      </c>
      <c r="AV1049" s="14" t="s">
        <v>87</v>
      </c>
      <c r="AW1049" s="14" t="s">
        <v>33</v>
      </c>
      <c r="AX1049" s="14" t="s">
        <v>78</v>
      </c>
      <c r="AY1049" s="255" t="s">
        <v>162</v>
      </c>
    </row>
    <row r="1050" s="13" customFormat="1">
      <c r="A1050" s="13"/>
      <c r="B1050" s="234"/>
      <c r="C1050" s="235"/>
      <c r="D1050" s="236" t="s">
        <v>170</v>
      </c>
      <c r="E1050" s="237" t="s">
        <v>1</v>
      </c>
      <c r="F1050" s="238" t="s">
        <v>1197</v>
      </c>
      <c r="G1050" s="235"/>
      <c r="H1050" s="237" t="s">
        <v>1</v>
      </c>
      <c r="I1050" s="239"/>
      <c r="J1050" s="235"/>
      <c r="K1050" s="235"/>
      <c r="L1050" s="240"/>
      <c r="M1050" s="241"/>
      <c r="N1050" s="242"/>
      <c r="O1050" s="242"/>
      <c r="P1050" s="242"/>
      <c r="Q1050" s="242"/>
      <c r="R1050" s="242"/>
      <c r="S1050" s="242"/>
      <c r="T1050" s="24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4" t="s">
        <v>170</v>
      </c>
      <c r="AU1050" s="244" t="s">
        <v>87</v>
      </c>
      <c r="AV1050" s="13" t="s">
        <v>34</v>
      </c>
      <c r="AW1050" s="13" t="s">
        <v>33</v>
      </c>
      <c r="AX1050" s="13" t="s">
        <v>78</v>
      </c>
      <c r="AY1050" s="244" t="s">
        <v>162</v>
      </c>
    </row>
    <row r="1051" s="14" customFormat="1">
      <c r="A1051" s="14"/>
      <c r="B1051" s="245"/>
      <c r="C1051" s="246"/>
      <c r="D1051" s="236" t="s">
        <v>170</v>
      </c>
      <c r="E1051" s="247" t="s">
        <v>1</v>
      </c>
      <c r="F1051" s="248" t="s">
        <v>1198</v>
      </c>
      <c r="G1051" s="246"/>
      <c r="H1051" s="249">
        <v>5.3099999999999996</v>
      </c>
      <c r="I1051" s="250"/>
      <c r="J1051" s="246"/>
      <c r="K1051" s="246"/>
      <c r="L1051" s="251"/>
      <c r="M1051" s="252"/>
      <c r="N1051" s="253"/>
      <c r="O1051" s="253"/>
      <c r="P1051" s="253"/>
      <c r="Q1051" s="253"/>
      <c r="R1051" s="253"/>
      <c r="S1051" s="253"/>
      <c r="T1051" s="254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5" t="s">
        <v>170</v>
      </c>
      <c r="AU1051" s="255" t="s">
        <v>87</v>
      </c>
      <c r="AV1051" s="14" t="s">
        <v>87</v>
      </c>
      <c r="AW1051" s="14" t="s">
        <v>33</v>
      </c>
      <c r="AX1051" s="14" t="s">
        <v>78</v>
      </c>
      <c r="AY1051" s="255" t="s">
        <v>162</v>
      </c>
    </row>
    <row r="1052" s="15" customFormat="1">
      <c r="A1052" s="15"/>
      <c r="B1052" s="256"/>
      <c r="C1052" s="257"/>
      <c r="D1052" s="236" t="s">
        <v>170</v>
      </c>
      <c r="E1052" s="258" t="s">
        <v>1</v>
      </c>
      <c r="F1052" s="259" t="s">
        <v>180</v>
      </c>
      <c r="G1052" s="257"/>
      <c r="H1052" s="260">
        <v>211.42699999999999</v>
      </c>
      <c r="I1052" s="261"/>
      <c r="J1052" s="257"/>
      <c r="K1052" s="257"/>
      <c r="L1052" s="262"/>
      <c r="M1052" s="263"/>
      <c r="N1052" s="264"/>
      <c r="O1052" s="264"/>
      <c r="P1052" s="264"/>
      <c r="Q1052" s="264"/>
      <c r="R1052" s="264"/>
      <c r="S1052" s="264"/>
      <c r="T1052" s="265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66" t="s">
        <v>170</v>
      </c>
      <c r="AU1052" s="266" t="s">
        <v>87</v>
      </c>
      <c r="AV1052" s="15" t="s">
        <v>168</v>
      </c>
      <c r="AW1052" s="15" t="s">
        <v>33</v>
      </c>
      <c r="AX1052" s="15" t="s">
        <v>34</v>
      </c>
      <c r="AY1052" s="266" t="s">
        <v>162</v>
      </c>
    </row>
    <row r="1053" s="2" customFormat="1" ht="33" customHeight="1">
      <c r="A1053" s="39"/>
      <c r="B1053" s="40"/>
      <c r="C1053" s="220" t="s">
        <v>1199</v>
      </c>
      <c r="D1053" s="220" t="s">
        <v>164</v>
      </c>
      <c r="E1053" s="221" t="s">
        <v>1200</v>
      </c>
      <c r="F1053" s="222" t="s">
        <v>1201</v>
      </c>
      <c r="G1053" s="223" t="s">
        <v>167</v>
      </c>
      <c r="H1053" s="224">
        <v>211.42699999999999</v>
      </c>
      <c r="I1053" s="225"/>
      <c r="J1053" s="226">
        <f>ROUND(I1053*H1053,1)</f>
        <v>0</v>
      </c>
      <c r="K1053" s="227"/>
      <c r="L1053" s="45"/>
      <c r="M1053" s="228" t="s">
        <v>1</v>
      </c>
      <c r="N1053" s="229" t="s">
        <v>43</v>
      </c>
      <c r="O1053" s="92"/>
      <c r="P1053" s="230">
        <f>O1053*H1053</f>
        <v>0</v>
      </c>
      <c r="Q1053" s="230">
        <v>0.00025839999999999999</v>
      </c>
      <c r="R1053" s="230">
        <f>Q1053*H1053</f>
        <v>0.054632736799999998</v>
      </c>
      <c r="S1053" s="230">
        <v>0</v>
      </c>
      <c r="T1053" s="231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32" t="s">
        <v>249</v>
      </c>
      <c r="AT1053" s="232" t="s">
        <v>164</v>
      </c>
      <c r="AU1053" s="232" t="s">
        <v>87</v>
      </c>
      <c r="AY1053" s="18" t="s">
        <v>162</v>
      </c>
      <c r="BE1053" s="233">
        <f>IF(N1053="základní",J1053,0)</f>
        <v>0</v>
      </c>
      <c r="BF1053" s="233">
        <f>IF(N1053="snížená",J1053,0)</f>
        <v>0</v>
      </c>
      <c r="BG1053" s="233">
        <f>IF(N1053="zákl. přenesená",J1053,0)</f>
        <v>0</v>
      </c>
      <c r="BH1053" s="233">
        <f>IF(N1053="sníž. přenesená",J1053,0)</f>
        <v>0</v>
      </c>
      <c r="BI1053" s="233">
        <f>IF(N1053="nulová",J1053,0)</f>
        <v>0</v>
      </c>
      <c r="BJ1053" s="18" t="s">
        <v>34</v>
      </c>
      <c r="BK1053" s="233">
        <f>ROUND(I1053*H1053,1)</f>
        <v>0</v>
      </c>
      <c r="BL1053" s="18" t="s">
        <v>249</v>
      </c>
      <c r="BM1053" s="232" t="s">
        <v>1202</v>
      </c>
    </row>
    <row r="1054" s="12" customFormat="1" ht="22.8" customHeight="1">
      <c r="A1054" s="12"/>
      <c r="B1054" s="204"/>
      <c r="C1054" s="205"/>
      <c r="D1054" s="206" t="s">
        <v>77</v>
      </c>
      <c r="E1054" s="218" t="s">
        <v>1203</v>
      </c>
      <c r="F1054" s="218" t="s">
        <v>1204</v>
      </c>
      <c r="G1054" s="205"/>
      <c r="H1054" s="205"/>
      <c r="I1054" s="208"/>
      <c r="J1054" s="219">
        <f>BK1054</f>
        <v>0</v>
      </c>
      <c r="K1054" s="205"/>
      <c r="L1054" s="210"/>
      <c r="M1054" s="211"/>
      <c r="N1054" s="212"/>
      <c r="O1054" s="212"/>
      <c r="P1054" s="213">
        <f>SUM(P1055:P1064)</f>
        <v>0</v>
      </c>
      <c r="Q1054" s="212"/>
      <c r="R1054" s="213">
        <f>SUM(R1055:R1064)</f>
        <v>0.051156</v>
      </c>
      <c r="S1054" s="212"/>
      <c r="T1054" s="214">
        <f>SUM(T1055:T1064)</f>
        <v>0</v>
      </c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R1054" s="215" t="s">
        <v>87</v>
      </c>
      <c r="AT1054" s="216" t="s">
        <v>77</v>
      </c>
      <c r="AU1054" s="216" t="s">
        <v>34</v>
      </c>
      <c r="AY1054" s="215" t="s">
        <v>162</v>
      </c>
      <c r="BK1054" s="217">
        <f>SUM(BK1055:BK1064)</f>
        <v>0</v>
      </c>
    </row>
    <row r="1055" s="2" customFormat="1" ht="24.15" customHeight="1">
      <c r="A1055" s="39"/>
      <c r="B1055" s="40"/>
      <c r="C1055" s="220" t="s">
        <v>1205</v>
      </c>
      <c r="D1055" s="220" t="s">
        <v>164</v>
      </c>
      <c r="E1055" s="221" t="s">
        <v>1206</v>
      </c>
      <c r="F1055" s="222" t="s">
        <v>1207</v>
      </c>
      <c r="G1055" s="223" t="s">
        <v>167</v>
      </c>
      <c r="H1055" s="224">
        <v>85.260000000000005</v>
      </c>
      <c r="I1055" s="225"/>
      <c r="J1055" s="226">
        <f>ROUND(I1055*H1055,1)</f>
        <v>0</v>
      </c>
      <c r="K1055" s="227"/>
      <c r="L1055" s="45"/>
      <c r="M1055" s="228" t="s">
        <v>1</v>
      </c>
      <c r="N1055" s="229" t="s">
        <v>43</v>
      </c>
      <c r="O1055" s="92"/>
      <c r="P1055" s="230">
        <f>O1055*H1055</f>
        <v>0</v>
      </c>
      <c r="Q1055" s="230">
        <v>0</v>
      </c>
      <c r="R1055" s="230">
        <f>Q1055*H1055</f>
        <v>0</v>
      </c>
      <c r="S1055" s="230">
        <v>0</v>
      </c>
      <c r="T1055" s="231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32" t="s">
        <v>249</v>
      </c>
      <c r="AT1055" s="232" t="s">
        <v>164</v>
      </c>
      <c r="AU1055" s="232" t="s">
        <v>87</v>
      </c>
      <c r="AY1055" s="18" t="s">
        <v>162</v>
      </c>
      <c r="BE1055" s="233">
        <f>IF(N1055="základní",J1055,0)</f>
        <v>0</v>
      </c>
      <c r="BF1055" s="233">
        <f>IF(N1055="snížená",J1055,0)</f>
        <v>0</v>
      </c>
      <c r="BG1055" s="233">
        <f>IF(N1055="zákl. přenesená",J1055,0)</f>
        <v>0</v>
      </c>
      <c r="BH1055" s="233">
        <f>IF(N1055="sníž. přenesená",J1055,0)</f>
        <v>0</v>
      </c>
      <c r="BI1055" s="233">
        <f>IF(N1055="nulová",J1055,0)</f>
        <v>0</v>
      </c>
      <c r="BJ1055" s="18" t="s">
        <v>34</v>
      </c>
      <c r="BK1055" s="233">
        <f>ROUND(I1055*H1055,1)</f>
        <v>0</v>
      </c>
      <c r="BL1055" s="18" t="s">
        <v>249</v>
      </c>
      <c r="BM1055" s="232" t="s">
        <v>1208</v>
      </c>
    </row>
    <row r="1056" s="13" customFormat="1">
      <c r="A1056" s="13"/>
      <c r="B1056" s="234"/>
      <c r="C1056" s="235"/>
      <c r="D1056" s="236" t="s">
        <v>170</v>
      </c>
      <c r="E1056" s="237" t="s">
        <v>1</v>
      </c>
      <c r="F1056" s="238" t="s">
        <v>1209</v>
      </c>
      <c r="G1056" s="235"/>
      <c r="H1056" s="237" t="s">
        <v>1</v>
      </c>
      <c r="I1056" s="239"/>
      <c r="J1056" s="235"/>
      <c r="K1056" s="235"/>
      <c r="L1056" s="240"/>
      <c r="M1056" s="241"/>
      <c r="N1056" s="242"/>
      <c r="O1056" s="242"/>
      <c r="P1056" s="242"/>
      <c r="Q1056" s="242"/>
      <c r="R1056" s="242"/>
      <c r="S1056" s="242"/>
      <c r="T1056" s="24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4" t="s">
        <v>170</v>
      </c>
      <c r="AU1056" s="244" t="s">
        <v>87</v>
      </c>
      <c r="AV1056" s="13" t="s">
        <v>34</v>
      </c>
      <c r="AW1056" s="13" t="s">
        <v>33</v>
      </c>
      <c r="AX1056" s="13" t="s">
        <v>78</v>
      </c>
      <c r="AY1056" s="244" t="s">
        <v>162</v>
      </c>
    </row>
    <row r="1057" s="13" customFormat="1">
      <c r="A1057" s="13"/>
      <c r="B1057" s="234"/>
      <c r="C1057" s="235"/>
      <c r="D1057" s="236" t="s">
        <v>170</v>
      </c>
      <c r="E1057" s="237" t="s">
        <v>1</v>
      </c>
      <c r="F1057" s="238" t="s">
        <v>1210</v>
      </c>
      <c r="G1057" s="235"/>
      <c r="H1057" s="237" t="s">
        <v>1</v>
      </c>
      <c r="I1057" s="239"/>
      <c r="J1057" s="235"/>
      <c r="K1057" s="235"/>
      <c r="L1057" s="240"/>
      <c r="M1057" s="241"/>
      <c r="N1057" s="242"/>
      <c r="O1057" s="242"/>
      <c r="P1057" s="242"/>
      <c r="Q1057" s="242"/>
      <c r="R1057" s="242"/>
      <c r="S1057" s="242"/>
      <c r="T1057" s="24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4" t="s">
        <v>170</v>
      </c>
      <c r="AU1057" s="244" t="s">
        <v>87</v>
      </c>
      <c r="AV1057" s="13" t="s">
        <v>34</v>
      </c>
      <c r="AW1057" s="13" t="s">
        <v>33</v>
      </c>
      <c r="AX1057" s="13" t="s">
        <v>78</v>
      </c>
      <c r="AY1057" s="244" t="s">
        <v>162</v>
      </c>
    </row>
    <row r="1058" s="14" customFormat="1">
      <c r="A1058" s="14"/>
      <c r="B1058" s="245"/>
      <c r="C1058" s="246"/>
      <c r="D1058" s="236" t="s">
        <v>170</v>
      </c>
      <c r="E1058" s="247" t="s">
        <v>1</v>
      </c>
      <c r="F1058" s="248" t="s">
        <v>1211</v>
      </c>
      <c r="G1058" s="246"/>
      <c r="H1058" s="249">
        <v>36.539999999999999</v>
      </c>
      <c r="I1058" s="250"/>
      <c r="J1058" s="246"/>
      <c r="K1058" s="246"/>
      <c r="L1058" s="251"/>
      <c r="M1058" s="252"/>
      <c r="N1058" s="253"/>
      <c r="O1058" s="253"/>
      <c r="P1058" s="253"/>
      <c r="Q1058" s="253"/>
      <c r="R1058" s="253"/>
      <c r="S1058" s="253"/>
      <c r="T1058" s="254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5" t="s">
        <v>170</v>
      </c>
      <c r="AU1058" s="255" t="s">
        <v>87</v>
      </c>
      <c r="AV1058" s="14" t="s">
        <v>87</v>
      </c>
      <c r="AW1058" s="14" t="s">
        <v>33</v>
      </c>
      <c r="AX1058" s="14" t="s">
        <v>78</v>
      </c>
      <c r="AY1058" s="255" t="s">
        <v>162</v>
      </c>
    </row>
    <row r="1059" s="13" customFormat="1">
      <c r="A1059" s="13"/>
      <c r="B1059" s="234"/>
      <c r="C1059" s="235"/>
      <c r="D1059" s="236" t="s">
        <v>170</v>
      </c>
      <c r="E1059" s="237" t="s">
        <v>1</v>
      </c>
      <c r="F1059" s="238" t="s">
        <v>1212</v>
      </c>
      <c r="G1059" s="235"/>
      <c r="H1059" s="237" t="s">
        <v>1</v>
      </c>
      <c r="I1059" s="239"/>
      <c r="J1059" s="235"/>
      <c r="K1059" s="235"/>
      <c r="L1059" s="240"/>
      <c r="M1059" s="241"/>
      <c r="N1059" s="242"/>
      <c r="O1059" s="242"/>
      <c r="P1059" s="242"/>
      <c r="Q1059" s="242"/>
      <c r="R1059" s="242"/>
      <c r="S1059" s="242"/>
      <c r="T1059" s="24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4" t="s">
        <v>170</v>
      </c>
      <c r="AU1059" s="244" t="s">
        <v>87</v>
      </c>
      <c r="AV1059" s="13" t="s">
        <v>34</v>
      </c>
      <c r="AW1059" s="13" t="s">
        <v>33</v>
      </c>
      <c r="AX1059" s="13" t="s">
        <v>78</v>
      </c>
      <c r="AY1059" s="244" t="s">
        <v>162</v>
      </c>
    </row>
    <row r="1060" s="14" customFormat="1">
      <c r="A1060" s="14"/>
      <c r="B1060" s="245"/>
      <c r="C1060" s="246"/>
      <c r="D1060" s="236" t="s">
        <v>170</v>
      </c>
      <c r="E1060" s="247" t="s">
        <v>1</v>
      </c>
      <c r="F1060" s="248" t="s">
        <v>1213</v>
      </c>
      <c r="G1060" s="246"/>
      <c r="H1060" s="249">
        <v>48.719999999999999</v>
      </c>
      <c r="I1060" s="250"/>
      <c r="J1060" s="246"/>
      <c r="K1060" s="246"/>
      <c r="L1060" s="251"/>
      <c r="M1060" s="252"/>
      <c r="N1060" s="253"/>
      <c r="O1060" s="253"/>
      <c r="P1060" s="253"/>
      <c r="Q1060" s="253"/>
      <c r="R1060" s="253"/>
      <c r="S1060" s="253"/>
      <c r="T1060" s="254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5" t="s">
        <v>170</v>
      </c>
      <c r="AU1060" s="255" t="s">
        <v>87</v>
      </c>
      <c r="AV1060" s="14" t="s">
        <v>87</v>
      </c>
      <c r="AW1060" s="14" t="s">
        <v>33</v>
      </c>
      <c r="AX1060" s="14" t="s">
        <v>78</v>
      </c>
      <c r="AY1060" s="255" t="s">
        <v>162</v>
      </c>
    </row>
    <row r="1061" s="15" customFormat="1">
      <c r="A1061" s="15"/>
      <c r="B1061" s="256"/>
      <c r="C1061" s="257"/>
      <c r="D1061" s="236" t="s">
        <v>170</v>
      </c>
      <c r="E1061" s="258" t="s">
        <v>1</v>
      </c>
      <c r="F1061" s="259" t="s">
        <v>180</v>
      </c>
      <c r="G1061" s="257"/>
      <c r="H1061" s="260">
        <v>85.260000000000005</v>
      </c>
      <c r="I1061" s="261"/>
      <c r="J1061" s="257"/>
      <c r="K1061" s="257"/>
      <c r="L1061" s="262"/>
      <c r="M1061" s="263"/>
      <c r="N1061" s="264"/>
      <c r="O1061" s="264"/>
      <c r="P1061" s="264"/>
      <c r="Q1061" s="264"/>
      <c r="R1061" s="264"/>
      <c r="S1061" s="264"/>
      <c r="T1061" s="265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266" t="s">
        <v>170</v>
      </c>
      <c r="AU1061" s="266" t="s">
        <v>87</v>
      </c>
      <c r="AV1061" s="15" t="s">
        <v>168</v>
      </c>
      <c r="AW1061" s="15" t="s">
        <v>33</v>
      </c>
      <c r="AX1061" s="15" t="s">
        <v>34</v>
      </c>
      <c r="AY1061" s="266" t="s">
        <v>162</v>
      </c>
    </row>
    <row r="1062" s="2" customFormat="1" ht="16.5" customHeight="1">
      <c r="A1062" s="39"/>
      <c r="B1062" s="40"/>
      <c r="C1062" s="267" t="s">
        <v>1214</v>
      </c>
      <c r="D1062" s="267" t="s">
        <v>250</v>
      </c>
      <c r="E1062" s="268" t="s">
        <v>1215</v>
      </c>
      <c r="F1062" s="269" t="s">
        <v>1216</v>
      </c>
      <c r="G1062" s="270" t="s">
        <v>167</v>
      </c>
      <c r="H1062" s="271">
        <v>85.260000000000005</v>
      </c>
      <c r="I1062" s="272"/>
      <c r="J1062" s="273">
        <f>ROUND(I1062*H1062,1)</f>
        <v>0</v>
      </c>
      <c r="K1062" s="274"/>
      <c r="L1062" s="275"/>
      <c r="M1062" s="276" t="s">
        <v>1</v>
      </c>
      <c r="N1062" s="277" t="s">
        <v>43</v>
      </c>
      <c r="O1062" s="92"/>
      <c r="P1062" s="230">
        <f>O1062*H1062</f>
        <v>0</v>
      </c>
      <c r="Q1062" s="230">
        <v>0.00059999999999999995</v>
      </c>
      <c r="R1062" s="230">
        <f>Q1062*H1062</f>
        <v>0.051156</v>
      </c>
      <c r="S1062" s="230">
        <v>0</v>
      </c>
      <c r="T1062" s="231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2" t="s">
        <v>371</v>
      </c>
      <c r="AT1062" s="232" t="s">
        <v>250</v>
      </c>
      <c r="AU1062" s="232" t="s">
        <v>87</v>
      </c>
      <c r="AY1062" s="18" t="s">
        <v>162</v>
      </c>
      <c r="BE1062" s="233">
        <f>IF(N1062="základní",J1062,0)</f>
        <v>0</v>
      </c>
      <c r="BF1062" s="233">
        <f>IF(N1062="snížená",J1062,0)</f>
        <v>0</v>
      </c>
      <c r="BG1062" s="233">
        <f>IF(N1062="zákl. přenesená",J1062,0)</f>
        <v>0</v>
      </c>
      <c r="BH1062" s="233">
        <f>IF(N1062="sníž. přenesená",J1062,0)</f>
        <v>0</v>
      </c>
      <c r="BI1062" s="233">
        <f>IF(N1062="nulová",J1062,0)</f>
        <v>0</v>
      </c>
      <c r="BJ1062" s="18" t="s">
        <v>34</v>
      </c>
      <c r="BK1062" s="233">
        <f>ROUND(I1062*H1062,1)</f>
        <v>0</v>
      </c>
      <c r="BL1062" s="18" t="s">
        <v>249</v>
      </c>
      <c r="BM1062" s="232" t="s">
        <v>1217</v>
      </c>
    </row>
    <row r="1063" s="2" customFormat="1" ht="37.8" customHeight="1">
      <c r="A1063" s="39"/>
      <c r="B1063" s="40"/>
      <c r="C1063" s="220" t="s">
        <v>1218</v>
      </c>
      <c r="D1063" s="220" t="s">
        <v>164</v>
      </c>
      <c r="E1063" s="221" t="s">
        <v>1219</v>
      </c>
      <c r="F1063" s="222" t="s">
        <v>1220</v>
      </c>
      <c r="G1063" s="223" t="s">
        <v>589</v>
      </c>
      <c r="H1063" s="224">
        <v>14</v>
      </c>
      <c r="I1063" s="225"/>
      <c r="J1063" s="226">
        <f>ROUND(I1063*H1063,1)</f>
        <v>0</v>
      </c>
      <c r="K1063" s="227"/>
      <c r="L1063" s="45"/>
      <c r="M1063" s="228" t="s">
        <v>1</v>
      </c>
      <c r="N1063" s="229" t="s">
        <v>43</v>
      </c>
      <c r="O1063" s="92"/>
      <c r="P1063" s="230">
        <f>O1063*H1063</f>
        <v>0</v>
      </c>
      <c r="Q1063" s="230">
        <v>0</v>
      </c>
      <c r="R1063" s="230">
        <f>Q1063*H1063</f>
        <v>0</v>
      </c>
      <c r="S1063" s="230">
        <v>0</v>
      </c>
      <c r="T1063" s="231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32" t="s">
        <v>249</v>
      </c>
      <c r="AT1063" s="232" t="s">
        <v>164</v>
      </c>
      <c r="AU1063" s="232" t="s">
        <v>87</v>
      </c>
      <c r="AY1063" s="18" t="s">
        <v>162</v>
      </c>
      <c r="BE1063" s="233">
        <f>IF(N1063="základní",J1063,0)</f>
        <v>0</v>
      </c>
      <c r="BF1063" s="233">
        <f>IF(N1063="snížená",J1063,0)</f>
        <v>0</v>
      </c>
      <c r="BG1063" s="233">
        <f>IF(N1063="zákl. přenesená",J1063,0)</f>
        <v>0</v>
      </c>
      <c r="BH1063" s="233">
        <f>IF(N1063="sníž. přenesená",J1063,0)</f>
        <v>0</v>
      </c>
      <c r="BI1063" s="233">
        <f>IF(N1063="nulová",J1063,0)</f>
        <v>0</v>
      </c>
      <c r="BJ1063" s="18" t="s">
        <v>34</v>
      </c>
      <c r="BK1063" s="233">
        <f>ROUND(I1063*H1063,1)</f>
        <v>0</v>
      </c>
      <c r="BL1063" s="18" t="s">
        <v>249</v>
      </c>
      <c r="BM1063" s="232" t="s">
        <v>1221</v>
      </c>
    </row>
    <row r="1064" s="2" customFormat="1" ht="24.15" customHeight="1">
      <c r="A1064" s="39"/>
      <c r="B1064" s="40"/>
      <c r="C1064" s="220" t="s">
        <v>1222</v>
      </c>
      <c r="D1064" s="220" t="s">
        <v>164</v>
      </c>
      <c r="E1064" s="221" t="s">
        <v>1223</v>
      </c>
      <c r="F1064" s="222" t="s">
        <v>1224</v>
      </c>
      <c r="G1064" s="223" t="s">
        <v>760</v>
      </c>
      <c r="H1064" s="289"/>
      <c r="I1064" s="225"/>
      <c r="J1064" s="226">
        <f>ROUND(I1064*H1064,1)</f>
        <v>0</v>
      </c>
      <c r="K1064" s="227"/>
      <c r="L1064" s="45"/>
      <c r="M1064" s="228" t="s">
        <v>1</v>
      </c>
      <c r="N1064" s="229" t="s">
        <v>43</v>
      </c>
      <c r="O1064" s="92"/>
      <c r="P1064" s="230">
        <f>O1064*H1064</f>
        <v>0</v>
      </c>
      <c r="Q1064" s="230">
        <v>0</v>
      </c>
      <c r="R1064" s="230">
        <f>Q1064*H1064</f>
        <v>0</v>
      </c>
      <c r="S1064" s="230">
        <v>0</v>
      </c>
      <c r="T1064" s="231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32" t="s">
        <v>249</v>
      </c>
      <c r="AT1064" s="232" t="s">
        <v>164</v>
      </c>
      <c r="AU1064" s="232" t="s">
        <v>87</v>
      </c>
      <c r="AY1064" s="18" t="s">
        <v>162</v>
      </c>
      <c r="BE1064" s="233">
        <f>IF(N1064="základní",J1064,0)</f>
        <v>0</v>
      </c>
      <c r="BF1064" s="233">
        <f>IF(N1064="snížená",J1064,0)</f>
        <v>0</v>
      </c>
      <c r="BG1064" s="233">
        <f>IF(N1064="zákl. přenesená",J1064,0)</f>
        <v>0</v>
      </c>
      <c r="BH1064" s="233">
        <f>IF(N1064="sníž. přenesená",J1064,0)</f>
        <v>0</v>
      </c>
      <c r="BI1064" s="233">
        <f>IF(N1064="nulová",J1064,0)</f>
        <v>0</v>
      </c>
      <c r="BJ1064" s="18" t="s">
        <v>34</v>
      </c>
      <c r="BK1064" s="233">
        <f>ROUND(I1064*H1064,1)</f>
        <v>0</v>
      </c>
      <c r="BL1064" s="18" t="s">
        <v>249</v>
      </c>
      <c r="BM1064" s="232" t="s">
        <v>1225</v>
      </c>
    </row>
    <row r="1065" s="12" customFormat="1" ht="25.92" customHeight="1">
      <c r="A1065" s="12"/>
      <c r="B1065" s="204"/>
      <c r="C1065" s="205"/>
      <c r="D1065" s="206" t="s">
        <v>77</v>
      </c>
      <c r="E1065" s="207" t="s">
        <v>111</v>
      </c>
      <c r="F1065" s="207" t="s">
        <v>112</v>
      </c>
      <c r="G1065" s="205"/>
      <c r="H1065" s="205"/>
      <c r="I1065" s="208"/>
      <c r="J1065" s="209">
        <f>BK1065</f>
        <v>0</v>
      </c>
      <c r="K1065" s="205"/>
      <c r="L1065" s="210"/>
      <c r="M1065" s="211"/>
      <c r="N1065" s="212"/>
      <c r="O1065" s="212"/>
      <c r="P1065" s="213">
        <f>P1066+P1068</f>
        <v>0</v>
      </c>
      <c r="Q1065" s="212"/>
      <c r="R1065" s="213">
        <f>R1066+R1068</f>
        <v>0</v>
      </c>
      <c r="S1065" s="212"/>
      <c r="T1065" s="214">
        <f>T1066+T1068</f>
        <v>0</v>
      </c>
      <c r="U1065" s="12"/>
      <c r="V1065" s="12"/>
      <c r="W1065" s="12"/>
      <c r="X1065" s="12"/>
      <c r="Y1065" s="12"/>
      <c r="Z1065" s="12"/>
      <c r="AA1065" s="12"/>
      <c r="AB1065" s="12"/>
      <c r="AC1065" s="12"/>
      <c r="AD1065" s="12"/>
      <c r="AE1065" s="12"/>
      <c r="AR1065" s="215" t="s">
        <v>194</v>
      </c>
      <c r="AT1065" s="216" t="s">
        <v>77</v>
      </c>
      <c r="AU1065" s="216" t="s">
        <v>78</v>
      </c>
      <c r="AY1065" s="215" t="s">
        <v>162</v>
      </c>
      <c r="BK1065" s="217">
        <f>BK1066+BK1068</f>
        <v>0</v>
      </c>
    </row>
    <row r="1066" s="12" customFormat="1" ht="22.8" customHeight="1">
      <c r="A1066" s="12"/>
      <c r="B1066" s="204"/>
      <c r="C1066" s="205"/>
      <c r="D1066" s="206" t="s">
        <v>77</v>
      </c>
      <c r="E1066" s="218" t="s">
        <v>1226</v>
      </c>
      <c r="F1066" s="218" t="s">
        <v>1227</v>
      </c>
      <c r="G1066" s="205"/>
      <c r="H1066" s="205"/>
      <c r="I1066" s="208"/>
      <c r="J1066" s="219">
        <f>BK1066</f>
        <v>0</v>
      </c>
      <c r="K1066" s="205"/>
      <c r="L1066" s="210"/>
      <c r="M1066" s="211"/>
      <c r="N1066" s="212"/>
      <c r="O1066" s="212"/>
      <c r="P1066" s="213">
        <f>P1067</f>
        <v>0</v>
      </c>
      <c r="Q1066" s="212"/>
      <c r="R1066" s="213">
        <f>R1067</f>
        <v>0</v>
      </c>
      <c r="S1066" s="212"/>
      <c r="T1066" s="214">
        <f>T1067</f>
        <v>0</v>
      </c>
      <c r="U1066" s="12"/>
      <c r="V1066" s="12"/>
      <c r="W1066" s="12"/>
      <c r="X1066" s="12"/>
      <c r="Y1066" s="12"/>
      <c r="Z1066" s="12"/>
      <c r="AA1066" s="12"/>
      <c r="AB1066" s="12"/>
      <c r="AC1066" s="12"/>
      <c r="AD1066" s="12"/>
      <c r="AE1066" s="12"/>
      <c r="AR1066" s="215" t="s">
        <v>194</v>
      </c>
      <c r="AT1066" s="216" t="s">
        <v>77</v>
      </c>
      <c r="AU1066" s="216" t="s">
        <v>34</v>
      </c>
      <c r="AY1066" s="215" t="s">
        <v>162</v>
      </c>
      <c r="BK1066" s="217">
        <f>BK1067</f>
        <v>0</v>
      </c>
    </row>
    <row r="1067" s="2" customFormat="1" ht="16.5" customHeight="1">
      <c r="A1067" s="39"/>
      <c r="B1067" s="40"/>
      <c r="C1067" s="220" t="s">
        <v>1228</v>
      </c>
      <c r="D1067" s="220" t="s">
        <v>164</v>
      </c>
      <c r="E1067" s="221" t="s">
        <v>1229</v>
      </c>
      <c r="F1067" s="222" t="s">
        <v>1227</v>
      </c>
      <c r="G1067" s="223" t="s">
        <v>760</v>
      </c>
      <c r="H1067" s="289"/>
      <c r="I1067" s="225"/>
      <c r="J1067" s="226">
        <f>ROUND(I1067*H1067,1)</f>
        <v>0</v>
      </c>
      <c r="K1067" s="227"/>
      <c r="L1067" s="45"/>
      <c r="M1067" s="228" t="s">
        <v>1</v>
      </c>
      <c r="N1067" s="229" t="s">
        <v>43</v>
      </c>
      <c r="O1067" s="92"/>
      <c r="P1067" s="230">
        <f>O1067*H1067</f>
        <v>0</v>
      </c>
      <c r="Q1067" s="230">
        <v>0</v>
      </c>
      <c r="R1067" s="230">
        <f>Q1067*H1067</f>
        <v>0</v>
      </c>
      <c r="S1067" s="230">
        <v>0</v>
      </c>
      <c r="T1067" s="231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32" t="s">
        <v>1230</v>
      </c>
      <c r="AT1067" s="232" t="s">
        <v>164</v>
      </c>
      <c r="AU1067" s="232" t="s">
        <v>87</v>
      </c>
      <c r="AY1067" s="18" t="s">
        <v>162</v>
      </c>
      <c r="BE1067" s="233">
        <f>IF(N1067="základní",J1067,0)</f>
        <v>0</v>
      </c>
      <c r="BF1067" s="233">
        <f>IF(N1067="snížená",J1067,0)</f>
        <v>0</v>
      </c>
      <c r="BG1067" s="233">
        <f>IF(N1067="zákl. přenesená",J1067,0)</f>
        <v>0</v>
      </c>
      <c r="BH1067" s="233">
        <f>IF(N1067="sníž. přenesená",J1067,0)</f>
        <v>0</v>
      </c>
      <c r="BI1067" s="233">
        <f>IF(N1067="nulová",J1067,0)</f>
        <v>0</v>
      </c>
      <c r="BJ1067" s="18" t="s">
        <v>34</v>
      </c>
      <c r="BK1067" s="233">
        <f>ROUND(I1067*H1067,1)</f>
        <v>0</v>
      </c>
      <c r="BL1067" s="18" t="s">
        <v>1230</v>
      </c>
      <c r="BM1067" s="232" t="s">
        <v>1231</v>
      </c>
    </row>
    <row r="1068" s="12" customFormat="1" ht="22.8" customHeight="1">
      <c r="A1068" s="12"/>
      <c r="B1068" s="204"/>
      <c r="C1068" s="205"/>
      <c r="D1068" s="206" t="s">
        <v>77</v>
      </c>
      <c r="E1068" s="218" t="s">
        <v>1232</v>
      </c>
      <c r="F1068" s="218" t="s">
        <v>1233</v>
      </c>
      <c r="G1068" s="205"/>
      <c r="H1068" s="205"/>
      <c r="I1068" s="208"/>
      <c r="J1068" s="219">
        <f>BK1068</f>
        <v>0</v>
      </c>
      <c r="K1068" s="205"/>
      <c r="L1068" s="210"/>
      <c r="M1068" s="211"/>
      <c r="N1068" s="212"/>
      <c r="O1068" s="212"/>
      <c r="P1068" s="213">
        <f>P1069</f>
        <v>0</v>
      </c>
      <c r="Q1068" s="212"/>
      <c r="R1068" s="213">
        <f>R1069</f>
        <v>0</v>
      </c>
      <c r="S1068" s="212"/>
      <c r="T1068" s="214">
        <f>T1069</f>
        <v>0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215" t="s">
        <v>194</v>
      </c>
      <c r="AT1068" s="216" t="s">
        <v>77</v>
      </c>
      <c r="AU1068" s="216" t="s">
        <v>34</v>
      </c>
      <c r="AY1068" s="215" t="s">
        <v>162</v>
      </c>
      <c r="BK1068" s="217">
        <f>BK1069</f>
        <v>0</v>
      </c>
    </row>
    <row r="1069" s="2" customFormat="1" ht="16.5" customHeight="1">
      <c r="A1069" s="39"/>
      <c r="B1069" s="40"/>
      <c r="C1069" s="220" t="s">
        <v>1234</v>
      </c>
      <c r="D1069" s="220" t="s">
        <v>164</v>
      </c>
      <c r="E1069" s="221" t="s">
        <v>1235</v>
      </c>
      <c r="F1069" s="222" t="s">
        <v>1236</v>
      </c>
      <c r="G1069" s="223" t="s">
        <v>167</v>
      </c>
      <c r="H1069" s="224">
        <v>170</v>
      </c>
      <c r="I1069" s="225"/>
      <c r="J1069" s="226">
        <f>ROUND(I1069*H1069,1)</f>
        <v>0</v>
      </c>
      <c r="K1069" s="227"/>
      <c r="L1069" s="45"/>
      <c r="M1069" s="290" t="s">
        <v>1</v>
      </c>
      <c r="N1069" s="291" t="s">
        <v>43</v>
      </c>
      <c r="O1069" s="292"/>
      <c r="P1069" s="293">
        <f>O1069*H1069</f>
        <v>0</v>
      </c>
      <c r="Q1069" s="293">
        <v>0</v>
      </c>
      <c r="R1069" s="293">
        <f>Q1069*H1069</f>
        <v>0</v>
      </c>
      <c r="S1069" s="293">
        <v>0</v>
      </c>
      <c r="T1069" s="294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2" t="s">
        <v>1230</v>
      </c>
      <c r="AT1069" s="232" t="s">
        <v>164</v>
      </c>
      <c r="AU1069" s="232" t="s">
        <v>87</v>
      </c>
      <c r="AY1069" s="18" t="s">
        <v>162</v>
      </c>
      <c r="BE1069" s="233">
        <f>IF(N1069="základní",J1069,0)</f>
        <v>0</v>
      </c>
      <c r="BF1069" s="233">
        <f>IF(N1069="snížená",J1069,0)</f>
        <v>0</v>
      </c>
      <c r="BG1069" s="233">
        <f>IF(N1069="zákl. přenesená",J1069,0)</f>
        <v>0</v>
      </c>
      <c r="BH1069" s="233">
        <f>IF(N1069="sníž. přenesená",J1069,0)</f>
        <v>0</v>
      </c>
      <c r="BI1069" s="233">
        <f>IF(N1069="nulová",J1069,0)</f>
        <v>0</v>
      </c>
      <c r="BJ1069" s="18" t="s">
        <v>34</v>
      </c>
      <c r="BK1069" s="233">
        <f>ROUND(I1069*H1069,1)</f>
        <v>0</v>
      </c>
      <c r="BL1069" s="18" t="s">
        <v>1230</v>
      </c>
      <c r="BM1069" s="232" t="s">
        <v>1237</v>
      </c>
    </row>
    <row r="1070" s="2" customFormat="1" ht="6.96" customHeight="1">
      <c r="A1070" s="39"/>
      <c r="B1070" s="67"/>
      <c r="C1070" s="68"/>
      <c r="D1070" s="68"/>
      <c r="E1070" s="68"/>
      <c r="F1070" s="68"/>
      <c r="G1070" s="68"/>
      <c r="H1070" s="68"/>
      <c r="I1070" s="68"/>
      <c r="J1070" s="68"/>
      <c r="K1070" s="68"/>
      <c r="L1070" s="45"/>
      <c r="M1070" s="39"/>
      <c r="O1070" s="39"/>
      <c r="P1070" s="39"/>
      <c r="Q1070" s="39"/>
      <c r="R1070" s="39"/>
      <c r="S1070" s="39"/>
      <c r="T1070" s="39"/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</row>
  </sheetData>
  <sheetProtection sheet="1" autoFilter="0" formatColumns="0" formatRows="0" objects="1" scenarios="1" spinCount="100000" saltValue="SdpyBJ81WgJydY4b/13gLHG6T00FtTTsHro33EfJ5XTHW1Pio6l+dNUzRbKGxMzf66HbG/IBn53zaEZC8qyBIw==" hashValue="Fb07kbdcHH9FR5h81U1rQ7b59cdVo9JzxejChl8zYmQPMWB9bqYQw/vuBQxFzdRUYVKbbqSH1vVQoWqLk9fNZA==" algorithmName="SHA-512" password="CC35"/>
  <autoFilter ref="C141:K1069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Realizace úspor energie ISŠ Moravská Třebová, 9. května 496-5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1238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37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ROUND(J143,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ROUND((SUM(BE143:BE1159)),  0)</f>
        <v>0</v>
      </c>
      <c r="G33" s="39"/>
      <c r="H33" s="39"/>
      <c r="I33" s="156">
        <v>0.20999999999999999</v>
      </c>
      <c r="J33" s="155">
        <f>ROUND(((SUM(BE143:BE1159))*I33),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ROUND((SUM(BF143:BF1159)),  0)</f>
        <v>0</v>
      </c>
      <c r="G34" s="39"/>
      <c r="H34" s="39"/>
      <c r="I34" s="156">
        <v>0.14999999999999999</v>
      </c>
      <c r="J34" s="155">
        <f>ROUND(((SUM(BF143:BF1159))*I34),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ROUND((SUM(BG143:BG1159)),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ROUND((SUM(BH143:BH1159)),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ROUND((SUM(BI143:BI1159)),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Realizace úspor energie ISŠ Moravská Třebová, 9. května 496-5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SO02 - SO02 - stará budova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30</v>
      </c>
      <c r="J91" s="37" t="str">
        <f>E21</f>
        <v>Uschemer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J143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122</v>
      </c>
      <c r="E97" s="183"/>
      <c r="F97" s="183"/>
      <c r="G97" s="183"/>
      <c r="H97" s="183"/>
      <c r="I97" s="183"/>
      <c r="J97" s="184">
        <f>J144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123</v>
      </c>
      <c r="E98" s="189"/>
      <c r="F98" s="189"/>
      <c r="G98" s="189"/>
      <c r="H98" s="189"/>
      <c r="I98" s="189"/>
      <c r="J98" s="190">
        <f>J145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124</v>
      </c>
      <c r="E99" s="189"/>
      <c r="F99" s="189"/>
      <c r="G99" s="189"/>
      <c r="H99" s="189"/>
      <c r="I99" s="189"/>
      <c r="J99" s="190">
        <f>J204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125</v>
      </c>
      <c r="E100" s="189"/>
      <c r="F100" s="189"/>
      <c r="G100" s="189"/>
      <c r="H100" s="189"/>
      <c r="I100" s="189"/>
      <c r="J100" s="190">
        <f>J225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126</v>
      </c>
      <c r="E101" s="189"/>
      <c r="F101" s="189"/>
      <c r="G101" s="189"/>
      <c r="H101" s="189"/>
      <c r="I101" s="189"/>
      <c r="J101" s="190">
        <f>J241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127</v>
      </c>
      <c r="E102" s="189"/>
      <c r="F102" s="189"/>
      <c r="G102" s="189"/>
      <c r="H102" s="189"/>
      <c r="I102" s="189"/>
      <c r="J102" s="190">
        <f>J560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128</v>
      </c>
      <c r="E103" s="189"/>
      <c r="F103" s="189"/>
      <c r="G103" s="189"/>
      <c r="H103" s="189"/>
      <c r="I103" s="189"/>
      <c r="J103" s="190">
        <f>J562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129</v>
      </c>
      <c r="E104" s="189"/>
      <c r="F104" s="189"/>
      <c r="G104" s="189"/>
      <c r="H104" s="189"/>
      <c r="I104" s="189"/>
      <c r="J104" s="190">
        <f>J667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130</v>
      </c>
      <c r="E105" s="189"/>
      <c r="F105" s="189"/>
      <c r="G105" s="189"/>
      <c r="H105" s="189"/>
      <c r="I105" s="189"/>
      <c r="J105" s="190">
        <f>J673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131</v>
      </c>
      <c r="E106" s="183"/>
      <c r="F106" s="183"/>
      <c r="G106" s="183"/>
      <c r="H106" s="183"/>
      <c r="I106" s="183"/>
      <c r="J106" s="184">
        <f>J675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1239</v>
      </c>
      <c r="E107" s="189"/>
      <c r="F107" s="189"/>
      <c r="G107" s="189"/>
      <c r="H107" s="189"/>
      <c r="I107" s="189"/>
      <c r="J107" s="190">
        <f>J676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132</v>
      </c>
      <c r="E108" s="189"/>
      <c r="F108" s="189"/>
      <c r="G108" s="189"/>
      <c r="H108" s="189"/>
      <c r="I108" s="189"/>
      <c r="J108" s="190">
        <f>J700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133</v>
      </c>
      <c r="E109" s="189"/>
      <c r="F109" s="189"/>
      <c r="G109" s="189"/>
      <c r="H109" s="189"/>
      <c r="I109" s="189"/>
      <c r="J109" s="190">
        <f>J720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134</v>
      </c>
      <c r="E110" s="189"/>
      <c r="F110" s="189"/>
      <c r="G110" s="189"/>
      <c r="H110" s="189"/>
      <c r="I110" s="189"/>
      <c r="J110" s="190">
        <f>J755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136</v>
      </c>
      <c r="E111" s="189"/>
      <c r="F111" s="189"/>
      <c r="G111" s="189"/>
      <c r="H111" s="189"/>
      <c r="I111" s="189"/>
      <c r="J111" s="190">
        <f>J770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138</v>
      </c>
      <c r="E112" s="189"/>
      <c r="F112" s="189"/>
      <c r="G112" s="189"/>
      <c r="H112" s="189"/>
      <c r="I112" s="189"/>
      <c r="J112" s="190">
        <f>J779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139</v>
      </c>
      <c r="E113" s="189"/>
      <c r="F113" s="189"/>
      <c r="G113" s="189"/>
      <c r="H113" s="189"/>
      <c r="I113" s="189"/>
      <c r="J113" s="190">
        <f>J788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140</v>
      </c>
      <c r="E114" s="189"/>
      <c r="F114" s="189"/>
      <c r="G114" s="189"/>
      <c r="H114" s="189"/>
      <c r="I114" s="189"/>
      <c r="J114" s="190">
        <f>J846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1240</v>
      </c>
      <c r="E115" s="189"/>
      <c r="F115" s="189"/>
      <c r="G115" s="189"/>
      <c r="H115" s="189"/>
      <c r="I115" s="189"/>
      <c r="J115" s="190">
        <f>J984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141</v>
      </c>
      <c r="E116" s="189"/>
      <c r="F116" s="189"/>
      <c r="G116" s="189"/>
      <c r="H116" s="189"/>
      <c r="I116" s="189"/>
      <c r="J116" s="190">
        <f>J990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142</v>
      </c>
      <c r="E117" s="189"/>
      <c r="F117" s="189"/>
      <c r="G117" s="189"/>
      <c r="H117" s="189"/>
      <c r="I117" s="189"/>
      <c r="J117" s="190">
        <f>J1120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1241</v>
      </c>
      <c r="E118" s="189"/>
      <c r="F118" s="189"/>
      <c r="G118" s="189"/>
      <c r="H118" s="189"/>
      <c r="I118" s="189"/>
      <c r="J118" s="190">
        <f>J1125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143</v>
      </c>
      <c r="E119" s="189"/>
      <c r="F119" s="189"/>
      <c r="G119" s="189"/>
      <c r="H119" s="189"/>
      <c r="I119" s="189"/>
      <c r="J119" s="190">
        <f>J1133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144</v>
      </c>
      <c r="E120" s="189"/>
      <c r="F120" s="189"/>
      <c r="G120" s="189"/>
      <c r="H120" s="189"/>
      <c r="I120" s="189"/>
      <c r="J120" s="190">
        <f>J1143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0"/>
      <c r="C121" s="181"/>
      <c r="D121" s="182" t="s">
        <v>99</v>
      </c>
      <c r="E121" s="183"/>
      <c r="F121" s="183"/>
      <c r="G121" s="183"/>
      <c r="H121" s="183"/>
      <c r="I121" s="183"/>
      <c r="J121" s="184">
        <f>J1153</f>
        <v>0</v>
      </c>
      <c r="K121" s="181"/>
      <c r="L121" s="18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6"/>
      <c r="C122" s="187"/>
      <c r="D122" s="188" t="s">
        <v>145</v>
      </c>
      <c r="E122" s="189"/>
      <c r="F122" s="189"/>
      <c r="G122" s="189"/>
      <c r="H122" s="189"/>
      <c r="I122" s="189"/>
      <c r="J122" s="190">
        <f>J1154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1242</v>
      </c>
      <c r="E123" s="189"/>
      <c r="F123" s="189"/>
      <c r="G123" s="189"/>
      <c r="H123" s="189"/>
      <c r="I123" s="189"/>
      <c r="J123" s="190">
        <f>J1156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70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147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175" t="str">
        <f>E7</f>
        <v>Realizace úspor energie ISŠ Moravská Třebová, 9. května 496-5</v>
      </c>
      <c r="F133" s="33"/>
      <c r="G133" s="33"/>
      <c r="H133" s="33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115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E9</f>
        <v>SO02 - SO02 - stará budova</v>
      </c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20</v>
      </c>
      <c r="D137" s="41"/>
      <c r="E137" s="41"/>
      <c r="F137" s="28" t="str">
        <f>F12</f>
        <v xml:space="preserve"> </v>
      </c>
      <c r="G137" s="41"/>
      <c r="H137" s="41"/>
      <c r="I137" s="33" t="s">
        <v>22</v>
      </c>
      <c r="J137" s="80" t="str">
        <f>IF(J12="","",J12)</f>
        <v>1. 2. 2022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24</v>
      </c>
      <c r="D139" s="41"/>
      <c r="E139" s="41"/>
      <c r="F139" s="28" t="str">
        <f>E15</f>
        <v>Pardubický kraj</v>
      </c>
      <c r="G139" s="41"/>
      <c r="H139" s="41"/>
      <c r="I139" s="33" t="s">
        <v>30</v>
      </c>
      <c r="J139" s="37" t="str">
        <f>E21</f>
        <v>Uschemer s.r.o.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28</v>
      </c>
      <c r="D140" s="41"/>
      <c r="E140" s="41"/>
      <c r="F140" s="28" t="str">
        <f>IF(E18="","",E18)</f>
        <v>Vyplň údaj</v>
      </c>
      <c r="G140" s="41"/>
      <c r="H140" s="41"/>
      <c r="I140" s="33" t="s">
        <v>35</v>
      </c>
      <c r="J140" s="37" t="str">
        <f>E24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192"/>
      <c r="B142" s="193"/>
      <c r="C142" s="194" t="s">
        <v>148</v>
      </c>
      <c r="D142" s="195" t="s">
        <v>63</v>
      </c>
      <c r="E142" s="195" t="s">
        <v>59</v>
      </c>
      <c r="F142" s="195" t="s">
        <v>60</v>
      </c>
      <c r="G142" s="195" t="s">
        <v>149</v>
      </c>
      <c r="H142" s="195" t="s">
        <v>150</v>
      </c>
      <c r="I142" s="195" t="s">
        <v>151</v>
      </c>
      <c r="J142" s="196" t="s">
        <v>119</v>
      </c>
      <c r="K142" s="197" t="s">
        <v>152</v>
      </c>
      <c r="L142" s="198"/>
      <c r="M142" s="101" t="s">
        <v>1</v>
      </c>
      <c r="N142" s="102" t="s">
        <v>42</v>
      </c>
      <c r="O142" s="102" t="s">
        <v>153</v>
      </c>
      <c r="P142" s="102" t="s">
        <v>154</v>
      </c>
      <c r="Q142" s="102" t="s">
        <v>155</v>
      </c>
      <c r="R142" s="102" t="s">
        <v>156</v>
      </c>
      <c r="S142" s="102" t="s">
        <v>157</v>
      </c>
      <c r="T142" s="103" t="s">
        <v>158</v>
      </c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</row>
    <row r="143" s="2" customFormat="1" ht="22.8" customHeight="1">
      <c r="A143" s="39"/>
      <c r="B143" s="40"/>
      <c r="C143" s="108" t="s">
        <v>159</v>
      </c>
      <c r="D143" s="41"/>
      <c r="E143" s="41"/>
      <c r="F143" s="41"/>
      <c r="G143" s="41"/>
      <c r="H143" s="41"/>
      <c r="I143" s="41"/>
      <c r="J143" s="199">
        <f>BK143</f>
        <v>0</v>
      </c>
      <c r="K143" s="41"/>
      <c r="L143" s="45"/>
      <c r="M143" s="104"/>
      <c r="N143" s="200"/>
      <c r="O143" s="105"/>
      <c r="P143" s="201">
        <f>P144+P675+P1153</f>
        <v>0</v>
      </c>
      <c r="Q143" s="105"/>
      <c r="R143" s="201">
        <f>R144+R675+R1153</f>
        <v>639.06640862659185</v>
      </c>
      <c r="S143" s="105"/>
      <c r="T143" s="202">
        <f>T144+T675+T1153</f>
        <v>194.68208315000001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77</v>
      </c>
      <c r="AU143" s="18" t="s">
        <v>121</v>
      </c>
      <c r="BK143" s="203">
        <f>BK144+BK675+BK1153</f>
        <v>0</v>
      </c>
    </row>
    <row r="144" s="12" customFormat="1" ht="25.92" customHeight="1">
      <c r="A144" s="12"/>
      <c r="B144" s="204"/>
      <c r="C144" s="205"/>
      <c r="D144" s="206" t="s">
        <v>77</v>
      </c>
      <c r="E144" s="207" t="s">
        <v>160</v>
      </c>
      <c r="F144" s="207" t="s">
        <v>161</v>
      </c>
      <c r="G144" s="205"/>
      <c r="H144" s="205"/>
      <c r="I144" s="208"/>
      <c r="J144" s="209">
        <f>BK144</f>
        <v>0</v>
      </c>
      <c r="K144" s="205"/>
      <c r="L144" s="210"/>
      <c r="M144" s="211"/>
      <c r="N144" s="212"/>
      <c r="O144" s="212"/>
      <c r="P144" s="213">
        <f>P145+P204+P225+P241+P560+P562+P667+P673</f>
        <v>0</v>
      </c>
      <c r="Q144" s="212"/>
      <c r="R144" s="213">
        <f>R145+R204+R225+R241+R560+R562+R667+R673</f>
        <v>615.68392020859994</v>
      </c>
      <c r="S144" s="212"/>
      <c r="T144" s="214">
        <f>T145+T204+T225+T241+T560+T562+T667+T673</f>
        <v>188.34432965000002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34</v>
      </c>
      <c r="AT144" s="216" t="s">
        <v>77</v>
      </c>
      <c r="AU144" s="216" t="s">
        <v>78</v>
      </c>
      <c r="AY144" s="215" t="s">
        <v>162</v>
      </c>
      <c r="BK144" s="217">
        <f>BK145+BK204+BK225+BK241+BK560+BK562+BK667+BK673</f>
        <v>0</v>
      </c>
    </row>
    <row r="145" s="12" customFormat="1" ht="22.8" customHeight="1">
      <c r="A145" s="12"/>
      <c r="B145" s="204"/>
      <c r="C145" s="205"/>
      <c r="D145" s="206" t="s">
        <v>77</v>
      </c>
      <c r="E145" s="218" t="s">
        <v>34</v>
      </c>
      <c r="F145" s="218" t="s">
        <v>163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SUM(P146:P203)</f>
        <v>0</v>
      </c>
      <c r="Q145" s="212"/>
      <c r="R145" s="213">
        <f>SUM(R146:R203)</f>
        <v>410.66465500800001</v>
      </c>
      <c r="S145" s="212"/>
      <c r="T145" s="214">
        <f>SUM(T146:T203)</f>
        <v>59.962870000000002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34</v>
      </c>
      <c r="AT145" s="216" t="s">
        <v>77</v>
      </c>
      <c r="AU145" s="216" t="s">
        <v>34</v>
      </c>
      <c r="AY145" s="215" t="s">
        <v>162</v>
      </c>
      <c r="BK145" s="217">
        <f>SUM(BK146:BK203)</f>
        <v>0</v>
      </c>
    </row>
    <row r="146" s="2" customFormat="1" ht="24.15" customHeight="1">
      <c r="A146" s="39"/>
      <c r="B146" s="40"/>
      <c r="C146" s="220" t="s">
        <v>34</v>
      </c>
      <c r="D146" s="220" t="s">
        <v>164</v>
      </c>
      <c r="E146" s="221" t="s">
        <v>165</v>
      </c>
      <c r="F146" s="222" t="s">
        <v>166</v>
      </c>
      <c r="G146" s="223" t="s">
        <v>167</v>
      </c>
      <c r="H146" s="224">
        <v>50.520000000000003</v>
      </c>
      <c r="I146" s="225"/>
      <c r="J146" s="226">
        <f>ROUND(I146*H146,1)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0.255</v>
      </c>
      <c r="T146" s="231">
        <f>S146*H146</f>
        <v>12.882600000000002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168</v>
      </c>
      <c r="AT146" s="232" t="s">
        <v>164</v>
      </c>
      <c r="AU146" s="232" t="s">
        <v>87</v>
      </c>
      <c r="AY146" s="18" t="s">
        <v>162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34</v>
      </c>
      <c r="BK146" s="233">
        <f>ROUND(I146*H146,1)</f>
        <v>0</v>
      </c>
      <c r="BL146" s="18" t="s">
        <v>168</v>
      </c>
      <c r="BM146" s="232" t="s">
        <v>1243</v>
      </c>
    </row>
    <row r="147" s="13" customFormat="1">
      <c r="A147" s="13"/>
      <c r="B147" s="234"/>
      <c r="C147" s="235"/>
      <c r="D147" s="236" t="s">
        <v>170</v>
      </c>
      <c r="E147" s="237" t="s">
        <v>1</v>
      </c>
      <c r="F147" s="238" t="s">
        <v>171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170</v>
      </c>
      <c r="AU147" s="244" t="s">
        <v>87</v>
      </c>
      <c r="AV147" s="13" t="s">
        <v>34</v>
      </c>
      <c r="AW147" s="13" t="s">
        <v>33</v>
      </c>
      <c r="AX147" s="13" t="s">
        <v>78</v>
      </c>
      <c r="AY147" s="244" t="s">
        <v>162</v>
      </c>
    </row>
    <row r="148" s="14" customFormat="1">
      <c r="A148" s="14"/>
      <c r="B148" s="245"/>
      <c r="C148" s="246"/>
      <c r="D148" s="236" t="s">
        <v>170</v>
      </c>
      <c r="E148" s="247" t="s">
        <v>1</v>
      </c>
      <c r="F148" s="248" t="s">
        <v>1244</v>
      </c>
      <c r="G148" s="246"/>
      <c r="H148" s="249">
        <v>43.350000000000001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170</v>
      </c>
      <c r="AU148" s="255" t="s">
        <v>87</v>
      </c>
      <c r="AV148" s="14" t="s">
        <v>87</v>
      </c>
      <c r="AW148" s="14" t="s">
        <v>33</v>
      </c>
      <c r="AX148" s="14" t="s">
        <v>78</v>
      </c>
      <c r="AY148" s="255" t="s">
        <v>162</v>
      </c>
    </row>
    <row r="149" s="14" customFormat="1">
      <c r="A149" s="14"/>
      <c r="B149" s="245"/>
      <c r="C149" s="246"/>
      <c r="D149" s="236" t="s">
        <v>170</v>
      </c>
      <c r="E149" s="247" t="s">
        <v>1</v>
      </c>
      <c r="F149" s="248" t="s">
        <v>1245</v>
      </c>
      <c r="G149" s="246"/>
      <c r="H149" s="249">
        <v>7.1699999999999999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170</v>
      </c>
      <c r="AU149" s="255" t="s">
        <v>87</v>
      </c>
      <c r="AV149" s="14" t="s">
        <v>87</v>
      </c>
      <c r="AW149" s="14" t="s">
        <v>33</v>
      </c>
      <c r="AX149" s="14" t="s">
        <v>78</v>
      </c>
      <c r="AY149" s="255" t="s">
        <v>162</v>
      </c>
    </row>
    <row r="150" s="15" customFormat="1">
      <c r="A150" s="15"/>
      <c r="B150" s="256"/>
      <c r="C150" s="257"/>
      <c r="D150" s="236" t="s">
        <v>170</v>
      </c>
      <c r="E150" s="258" t="s">
        <v>1</v>
      </c>
      <c r="F150" s="259" t="s">
        <v>180</v>
      </c>
      <c r="G150" s="257"/>
      <c r="H150" s="260">
        <v>50.520000000000003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170</v>
      </c>
      <c r="AU150" s="266" t="s">
        <v>87</v>
      </c>
      <c r="AV150" s="15" t="s">
        <v>168</v>
      </c>
      <c r="AW150" s="15" t="s">
        <v>33</v>
      </c>
      <c r="AX150" s="15" t="s">
        <v>34</v>
      </c>
      <c r="AY150" s="266" t="s">
        <v>162</v>
      </c>
    </row>
    <row r="151" s="2" customFormat="1" ht="24.15" customHeight="1">
      <c r="A151" s="39"/>
      <c r="B151" s="40"/>
      <c r="C151" s="220" t="s">
        <v>87</v>
      </c>
      <c r="D151" s="220" t="s">
        <v>164</v>
      </c>
      <c r="E151" s="221" t="s">
        <v>173</v>
      </c>
      <c r="F151" s="222" t="s">
        <v>174</v>
      </c>
      <c r="G151" s="223" t="s">
        <v>167</v>
      </c>
      <c r="H151" s="224">
        <v>109.489</v>
      </c>
      <c r="I151" s="225"/>
      <c r="J151" s="226">
        <f>ROUND(I151*H151,1)</f>
        <v>0</v>
      </c>
      <c r="K151" s="227"/>
      <c r="L151" s="45"/>
      <c r="M151" s="228" t="s">
        <v>1</v>
      </c>
      <c r="N151" s="229" t="s">
        <v>43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0.26000000000000001</v>
      </c>
      <c r="T151" s="231">
        <f>S151*H151</f>
        <v>28.467140000000001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168</v>
      </c>
      <c r="AT151" s="232" t="s">
        <v>164</v>
      </c>
      <c r="AU151" s="232" t="s">
        <v>87</v>
      </c>
      <c r="AY151" s="18" t="s">
        <v>162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34</v>
      </c>
      <c r="BK151" s="233">
        <f>ROUND(I151*H151,1)</f>
        <v>0</v>
      </c>
      <c r="BL151" s="18" t="s">
        <v>168</v>
      </c>
      <c r="BM151" s="232" t="s">
        <v>1246</v>
      </c>
    </row>
    <row r="152" s="13" customFormat="1">
      <c r="A152" s="13"/>
      <c r="B152" s="234"/>
      <c r="C152" s="235"/>
      <c r="D152" s="236" t="s">
        <v>170</v>
      </c>
      <c r="E152" s="237" t="s">
        <v>1</v>
      </c>
      <c r="F152" s="238" t="s">
        <v>176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170</v>
      </c>
      <c r="AU152" s="244" t="s">
        <v>87</v>
      </c>
      <c r="AV152" s="13" t="s">
        <v>34</v>
      </c>
      <c r="AW152" s="13" t="s">
        <v>33</v>
      </c>
      <c r="AX152" s="13" t="s">
        <v>78</v>
      </c>
      <c r="AY152" s="244" t="s">
        <v>162</v>
      </c>
    </row>
    <row r="153" s="14" customFormat="1">
      <c r="A153" s="14"/>
      <c r="B153" s="245"/>
      <c r="C153" s="246"/>
      <c r="D153" s="236" t="s">
        <v>170</v>
      </c>
      <c r="E153" s="247" t="s">
        <v>1</v>
      </c>
      <c r="F153" s="248" t="s">
        <v>1247</v>
      </c>
      <c r="G153" s="246"/>
      <c r="H153" s="249">
        <v>60.899999999999999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170</v>
      </c>
      <c r="AU153" s="255" t="s">
        <v>87</v>
      </c>
      <c r="AV153" s="14" t="s">
        <v>87</v>
      </c>
      <c r="AW153" s="14" t="s">
        <v>33</v>
      </c>
      <c r="AX153" s="14" t="s">
        <v>78</v>
      </c>
      <c r="AY153" s="255" t="s">
        <v>162</v>
      </c>
    </row>
    <row r="154" s="14" customFormat="1">
      <c r="A154" s="14"/>
      <c r="B154" s="245"/>
      <c r="C154" s="246"/>
      <c r="D154" s="236" t="s">
        <v>170</v>
      </c>
      <c r="E154" s="247" t="s">
        <v>1</v>
      </c>
      <c r="F154" s="248" t="s">
        <v>1248</v>
      </c>
      <c r="G154" s="246"/>
      <c r="H154" s="249">
        <v>28.715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170</v>
      </c>
      <c r="AU154" s="255" t="s">
        <v>87</v>
      </c>
      <c r="AV154" s="14" t="s">
        <v>87</v>
      </c>
      <c r="AW154" s="14" t="s">
        <v>33</v>
      </c>
      <c r="AX154" s="14" t="s">
        <v>78</v>
      </c>
      <c r="AY154" s="255" t="s">
        <v>162</v>
      </c>
    </row>
    <row r="155" s="14" customFormat="1">
      <c r="A155" s="14"/>
      <c r="B155" s="245"/>
      <c r="C155" s="246"/>
      <c r="D155" s="236" t="s">
        <v>170</v>
      </c>
      <c r="E155" s="247" t="s">
        <v>1</v>
      </c>
      <c r="F155" s="248" t="s">
        <v>1249</v>
      </c>
      <c r="G155" s="246"/>
      <c r="H155" s="249">
        <v>19.873999999999999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170</v>
      </c>
      <c r="AU155" s="255" t="s">
        <v>87</v>
      </c>
      <c r="AV155" s="14" t="s">
        <v>87</v>
      </c>
      <c r="AW155" s="14" t="s">
        <v>33</v>
      </c>
      <c r="AX155" s="14" t="s">
        <v>78</v>
      </c>
      <c r="AY155" s="255" t="s">
        <v>162</v>
      </c>
    </row>
    <row r="156" s="15" customFormat="1">
      <c r="A156" s="15"/>
      <c r="B156" s="256"/>
      <c r="C156" s="257"/>
      <c r="D156" s="236" t="s">
        <v>170</v>
      </c>
      <c r="E156" s="258" t="s">
        <v>1</v>
      </c>
      <c r="F156" s="259" t="s">
        <v>180</v>
      </c>
      <c r="G156" s="257"/>
      <c r="H156" s="260">
        <v>109.489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170</v>
      </c>
      <c r="AU156" s="266" t="s">
        <v>87</v>
      </c>
      <c r="AV156" s="15" t="s">
        <v>168</v>
      </c>
      <c r="AW156" s="15" t="s">
        <v>33</v>
      </c>
      <c r="AX156" s="15" t="s">
        <v>34</v>
      </c>
      <c r="AY156" s="266" t="s">
        <v>162</v>
      </c>
    </row>
    <row r="157" s="2" customFormat="1" ht="24.15" customHeight="1">
      <c r="A157" s="39"/>
      <c r="B157" s="40"/>
      <c r="C157" s="220" t="s">
        <v>181</v>
      </c>
      <c r="D157" s="220" t="s">
        <v>164</v>
      </c>
      <c r="E157" s="221" t="s">
        <v>182</v>
      </c>
      <c r="F157" s="222" t="s">
        <v>183</v>
      </c>
      <c r="G157" s="223" t="s">
        <v>167</v>
      </c>
      <c r="H157" s="224">
        <v>109.489</v>
      </c>
      <c r="I157" s="225"/>
      <c r="J157" s="226">
        <f>ROUND(I157*H157,1)</f>
        <v>0</v>
      </c>
      <c r="K157" s="227"/>
      <c r="L157" s="45"/>
      <c r="M157" s="228" t="s">
        <v>1</v>
      </c>
      <c r="N157" s="229" t="s">
        <v>43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0.17000000000000001</v>
      </c>
      <c r="T157" s="231">
        <f>S157*H157</f>
        <v>18.613130000000002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168</v>
      </c>
      <c r="AT157" s="232" t="s">
        <v>164</v>
      </c>
      <c r="AU157" s="232" t="s">
        <v>87</v>
      </c>
      <c r="AY157" s="18" t="s">
        <v>162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34</v>
      </c>
      <c r="BK157" s="233">
        <f>ROUND(I157*H157,1)</f>
        <v>0</v>
      </c>
      <c r="BL157" s="18" t="s">
        <v>168</v>
      </c>
      <c r="BM157" s="232" t="s">
        <v>1250</v>
      </c>
    </row>
    <row r="158" s="2" customFormat="1" ht="24.15" customHeight="1">
      <c r="A158" s="39"/>
      <c r="B158" s="40"/>
      <c r="C158" s="220" t="s">
        <v>168</v>
      </c>
      <c r="D158" s="220" t="s">
        <v>164</v>
      </c>
      <c r="E158" s="221" t="s">
        <v>1251</v>
      </c>
      <c r="F158" s="222" t="s">
        <v>1252</v>
      </c>
      <c r="G158" s="223" t="s">
        <v>1253</v>
      </c>
      <c r="H158" s="224">
        <v>112</v>
      </c>
      <c r="I158" s="225"/>
      <c r="J158" s="226">
        <f>ROUND(I158*H158,1)</f>
        <v>0</v>
      </c>
      <c r="K158" s="227"/>
      <c r="L158" s="45"/>
      <c r="M158" s="228" t="s">
        <v>1</v>
      </c>
      <c r="N158" s="229" t="s">
        <v>43</v>
      </c>
      <c r="O158" s="92"/>
      <c r="P158" s="230">
        <f>O158*H158</f>
        <v>0</v>
      </c>
      <c r="Q158" s="230">
        <v>3.2634E-05</v>
      </c>
      <c r="R158" s="230">
        <f>Q158*H158</f>
        <v>0.003655008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168</v>
      </c>
      <c r="AT158" s="232" t="s">
        <v>164</v>
      </c>
      <c r="AU158" s="232" t="s">
        <v>87</v>
      </c>
      <c r="AY158" s="18" t="s">
        <v>162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34</v>
      </c>
      <c r="BK158" s="233">
        <f>ROUND(I158*H158,1)</f>
        <v>0</v>
      </c>
      <c r="BL158" s="18" t="s">
        <v>168</v>
      </c>
      <c r="BM158" s="232" t="s">
        <v>1254</v>
      </c>
    </row>
    <row r="159" s="13" customFormat="1">
      <c r="A159" s="13"/>
      <c r="B159" s="234"/>
      <c r="C159" s="235"/>
      <c r="D159" s="236" t="s">
        <v>170</v>
      </c>
      <c r="E159" s="237" t="s">
        <v>1</v>
      </c>
      <c r="F159" s="238" t="s">
        <v>1255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170</v>
      </c>
      <c r="AU159" s="244" t="s">
        <v>87</v>
      </c>
      <c r="AV159" s="13" t="s">
        <v>34</v>
      </c>
      <c r="AW159" s="13" t="s">
        <v>33</v>
      </c>
      <c r="AX159" s="13" t="s">
        <v>78</v>
      </c>
      <c r="AY159" s="244" t="s">
        <v>162</v>
      </c>
    </row>
    <row r="160" s="14" customFormat="1">
      <c r="A160" s="14"/>
      <c r="B160" s="245"/>
      <c r="C160" s="246"/>
      <c r="D160" s="236" t="s">
        <v>170</v>
      </c>
      <c r="E160" s="247" t="s">
        <v>1</v>
      </c>
      <c r="F160" s="248" t="s">
        <v>1256</v>
      </c>
      <c r="G160" s="246"/>
      <c r="H160" s="249">
        <v>112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170</v>
      </c>
      <c r="AU160" s="255" t="s">
        <v>87</v>
      </c>
      <c r="AV160" s="14" t="s">
        <v>87</v>
      </c>
      <c r="AW160" s="14" t="s">
        <v>33</v>
      </c>
      <c r="AX160" s="14" t="s">
        <v>34</v>
      </c>
      <c r="AY160" s="255" t="s">
        <v>162</v>
      </c>
    </row>
    <row r="161" s="2" customFormat="1" ht="24.15" customHeight="1">
      <c r="A161" s="39"/>
      <c r="B161" s="40"/>
      <c r="C161" s="220" t="s">
        <v>194</v>
      </c>
      <c r="D161" s="220" t="s">
        <v>164</v>
      </c>
      <c r="E161" s="221" t="s">
        <v>185</v>
      </c>
      <c r="F161" s="222" t="s">
        <v>186</v>
      </c>
      <c r="G161" s="223" t="s">
        <v>167</v>
      </c>
      <c r="H161" s="224">
        <v>499.76999999999998</v>
      </c>
      <c r="I161" s="225"/>
      <c r="J161" s="226">
        <f>ROUND(I161*H161,1)</f>
        <v>0</v>
      </c>
      <c r="K161" s="227"/>
      <c r="L161" s="45"/>
      <c r="M161" s="228" t="s">
        <v>1</v>
      </c>
      <c r="N161" s="229" t="s">
        <v>43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168</v>
      </c>
      <c r="AT161" s="232" t="s">
        <v>164</v>
      </c>
      <c r="AU161" s="232" t="s">
        <v>87</v>
      </c>
      <c r="AY161" s="18" t="s">
        <v>162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34</v>
      </c>
      <c r="BK161" s="233">
        <f>ROUND(I161*H161,1)</f>
        <v>0</v>
      </c>
      <c r="BL161" s="18" t="s">
        <v>168</v>
      </c>
      <c r="BM161" s="232" t="s">
        <v>1257</v>
      </c>
    </row>
    <row r="162" s="13" customFormat="1">
      <c r="A162" s="13"/>
      <c r="B162" s="234"/>
      <c r="C162" s="235"/>
      <c r="D162" s="236" t="s">
        <v>170</v>
      </c>
      <c r="E162" s="237" t="s">
        <v>1</v>
      </c>
      <c r="F162" s="238" t="s">
        <v>188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170</v>
      </c>
      <c r="AU162" s="244" t="s">
        <v>87</v>
      </c>
      <c r="AV162" s="13" t="s">
        <v>34</v>
      </c>
      <c r="AW162" s="13" t="s">
        <v>33</v>
      </c>
      <c r="AX162" s="13" t="s">
        <v>78</v>
      </c>
      <c r="AY162" s="244" t="s">
        <v>162</v>
      </c>
    </row>
    <row r="163" s="14" customFormat="1">
      <c r="A163" s="14"/>
      <c r="B163" s="245"/>
      <c r="C163" s="246"/>
      <c r="D163" s="236" t="s">
        <v>170</v>
      </c>
      <c r="E163" s="247" t="s">
        <v>1</v>
      </c>
      <c r="F163" s="248" t="s">
        <v>1258</v>
      </c>
      <c r="G163" s="246"/>
      <c r="H163" s="249">
        <v>219.27000000000001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170</v>
      </c>
      <c r="AU163" s="255" t="s">
        <v>87</v>
      </c>
      <c r="AV163" s="14" t="s">
        <v>87</v>
      </c>
      <c r="AW163" s="14" t="s">
        <v>33</v>
      </c>
      <c r="AX163" s="14" t="s">
        <v>78</v>
      </c>
      <c r="AY163" s="255" t="s">
        <v>162</v>
      </c>
    </row>
    <row r="164" s="14" customFormat="1">
      <c r="A164" s="14"/>
      <c r="B164" s="245"/>
      <c r="C164" s="246"/>
      <c r="D164" s="236" t="s">
        <v>170</v>
      </c>
      <c r="E164" s="247" t="s">
        <v>1</v>
      </c>
      <c r="F164" s="248" t="s">
        <v>1259</v>
      </c>
      <c r="G164" s="246"/>
      <c r="H164" s="249">
        <v>156.99000000000001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170</v>
      </c>
      <c r="AU164" s="255" t="s">
        <v>87</v>
      </c>
      <c r="AV164" s="14" t="s">
        <v>87</v>
      </c>
      <c r="AW164" s="14" t="s">
        <v>33</v>
      </c>
      <c r="AX164" s="14" t="s">
        <v>78</v>
      </c>
      <c r="AY164" s="255" t="s">
        <v>162</v>
      </c>
    </row>
    <row r="165" s="14" customFormat="1">
      <c r="A165" s="14"/>
      <c r="B165" s="245"/>
      <c r="C165" s="246"/>
      <c r="D165" s="236" t="s">
        <v>170</v>
      </c>
      <c r="E165" s="247" t="s">
        <v>1</v>
      </c>
      <c r="F165" s="248" t="s">
        <v>1260</v>
      </c>
      <c r="G165" s="246"/>
      <c r="H165" s="249">
        <v>123.51000000000001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170</v>
      </c>
      <c r="AU165" s="255" t="s">
        <v>87</v>
      </c>
      <c r="AV165" s="14" t="s">
        <v>87</v>
      </c>
      <c r="AW165" s="14" t="s">
        <v>33</v>
      </c>
      <c r="AX165" s="14" t="s">
        <v>78</v>
      </c>
      <c r="AY165" s="255" t="s">
        <v>162</v>
      </c>
    </row>
    <row r="166" s="15" customFormat="1">
      <c r="A166" s="15"/>
      <c r="B166" s="256"/>
      <c r="C166" s="257"/>
      <c r="D166" s="236" t="s">
        <v>170</v>
      </c>
      <c r="E166" s="258" t="s">
        <v>1</v>
      </c>
      <c r="F166" s="259" t="s">
        <v>180</v>
      </c>
      <c r="G166" s="257"/>
      <c r="H166" s="260">
        <v>499.76999999999998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170</v>
      </c>
      <c r="AU166" s="266" t="s">
        <v>87</v>
      </c>
      <c r="AV166" s="15" t="s">
        <v>168</v>
      </c>
      <c r="AW166" s="15" t="s">
        <v>33</v>
      </c>
      <c r="AX166" s="15" t="s">
        <v>34</v>
      </c>
      <c r="AY166" s="266" t="s">
        <v>162</v>
      </c>
    </row>
    <row r="167" s="2" customFormat="1" ht="37.8" customHeight="1">
      <c r="A167" s="39"/>
      <c r="B167" s="40"/>
      <c r="C167" s="220" t="s">
        <v>201</v>
      </c>
      <c r="D167" s="220" t="s">
        <v>164</v>
      </c>
      <c r="E167" s="221" t="s">
        <v>1261</v>
      </c>
      <c r="F167" s="222" t="s">
        <v>1262</v>
      </c>
      <c r="G167" s="223" t="s">
        <v>197</v>
      </c>
      <c r="H167" s="224">
        <v>2.9399999999999999</v>
      </c>
      <c r="I167" s="225"/>
      <c r="J167" s="226">
        <f>ROUND(I167*H167,1)</f>
        <v>0</v>
      </c>
      <c r="K167" s="227"/>
      <c r="L167" s="45"/>
      <c r="M167" s="228" t="s">
        <v>1</v>
      </c>
      <c r="N167" s="229" t="s">
        <v>43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168</v>
      </c>
      <c r="AT167" s="232" t="s">
        <v>164</v>
      </c>
      <c r="AU167" s="232" t="s">
        <v>87</v>
      </c>
      <c r="AY167" s="18" t="s">
        <v>162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34</v>
      </c>
      <c r="BK167" s="233">
        <f>ROUND(I167*H167,1)</f>
        <v>0</v>
      </c>
      <c r="BL167" s="18" t="s">
        <v>168</v>
      </c>
      <c r="BM167" s="232" t="s">
        <v>1263</v>
      </c>
    </row>
    <row r="168" s="13" customFormat="1">
      <c r="A168" s="13"/>
      <c r="B168" s="234"/>
      <c r="C168" s="235"/>
      <c r="D168" s="236" t="s">
        <v>170</v>
      </c>
      <c r="E168" s="237" t="s">
        <v>1</v>
      </c>
      <c r="F168" s="238" t="s">
        <v>1264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170</v>
      </c>
      <c r="AU168" s="244" t="s">
        <v>87</v>
      </c>
      <c r="AV168" s="13" t="s">
        <v>34</v>
      </c>
      <c r="AW168" s="13" t="s">
        <v>33</v>
      </c>
      <c r="AX168" s="13" t="s">
        <v>78</v>
      </c>
      <c r="AY168" s="244" t="s">
        <v>162</v>
      </c>
    </row>
    <row r="169" s="14" customFormat="1">
      <c r="A169" s="14"/>
      <c r="B169" s="245"/>
      <c r="C169" s="246"/>
      <c r="D169" s="236" t="s">
        <v>170</v>
      </c>
      <c r="E169" s="247" t="s">
        <v>1</v>
      </c>
      <c r="F169" s="248" t="s">
        <v>1265</v>
      </c>
      <c r="G169" s="246"/>
      <c r="H169" s="249">
        <v>2.9399999999999999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170</v>
      </c>
      <c r="AU169" s="255" t="s">
        <v>87</v>
      </c>
      <c r="AV169" s="14" t="s">
        <v>87</v>
      </c>
      <c r="AW169" s="14" t="s">
        <v>33</v>
      </c>
      <c r="AX169" s="14" t="s">
        <v>34</v>
      </c>
      <c r="AY169" s="255" t="s">
        <v>162</v>
      </c>
    </row>
    <row r="170" s="2" customFormat="1" ht="24.15" customHeight="1">
      <c r="A170" s="39"/>
      <c r="B170" s="40"/>
      <c r="C170" s="220" t="s">
        <v>205</v>
      </c>
      <c r="D170" s="220" t="s">
        <v>164</v>
      </c>
      <c r="E170" s="221" t="s">
        <v>195</v>
      </c>
      <c r="F170" s="222" t="s">
        <v>196</v>
      </c>
      <c r="G170" s="223" t="s">
        <v>197</v>
      </c>
      <c r="H170" s="224">
        <v>4.3200000000000003</v>
      </c>
      <c r="I170" s="225"/>
      <c r="J170" s="226">
        <f>ROUND(I170*H170,1)</f>
        <v>0</v>
      </c>
      <c r="K170" s="227"/>
      <c r="L170" s="45"/>
      <c r="M170" s="228" t="s">
        <v>1</v>
      </c>
      <c r="N170" s="229" t="s">
        <v>43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168</v>
      </c>
      <c r="AT170" s="232" t="s">
        <v>164</v>
      </c>
      <c r="AU170" s="232" t="s">
        <v>87</v>
      </c>
      <c r="AY170" s="18" t="s">
        <v>162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34</v>
      </c>
      <c r="BK170" s="233">
        <f>ROUND(I170*H170,1)</f>
        <v>0</v>
      </c>
      <c r="BL170" s="18" t="s">
        <v>168</v>
      </c>
      <c r="BM170" s="232" t="s">
        <v>1266</v>
      </c>
    </row>
    <row r="171" s="13" customFormat="1">
      <c r="A171" s="13"/>
      <c r="B171" s="234"/>
      <c r="C171" s="235"/>
      <c r="D171" s="236" t="s">
        <v>170</v>
      </c>
      <c r="E171" s="237" t="s">
        <v>1</v>
      </c>
      <c r="F171" s="238" t="s">
        <v>199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170</v>
      </c>
      <c r="AU171" s="244" t="s">
        <v>87</v>
      </c>
      <c r="AV171" s="13" t="s">
        <v>34</v>
      </c>
      <c r="AW171" s="13" t="s">
        <v>33</v>
      </c>
      <c r="AX171" s="13" t="s">
        <v>78</v>
      </c>
      <c r="AY171" s="244" t="s">
        <v>162</v>
      </c>
    </row>
    <row r="172" s="14" customFormat="1">
      <c r="A172" s="14"/>
      <c r="B172" s="245"/>
      <c r="C172" s="246"/>
      <c r="D172" s="236" t="s">
        <v>170</v>
      </c>
      <c r="E172" s="247" t="s">
        <v>1</v>
      </c>
      <c r="F172" s="248" t="s">
        <v>1267</v>
      </c>
      <c r="G172" s="246"/>
      <c r="H172" s="249">
        <v>4.3200000000000003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170</v>
      </c>
      <c r="AU172" s="255" t="s">
        <v>87</v>
      </c>
      <c r="AV172" s="14" t="s">
        <v>87</v>
      </c>
      <c r="AW172" s="14" t="s">
        <v>33</v>
      </c>
      <c r="AX172" s="14" t="s">
        <v>34</v>
      </c>
      <c r="AY172" s="255" t="s">
        <v>162</v>
      </c>
    </row>
    <row r="173" s="2" customFormat="1" ht="24.15" customHeight="1">
      <c r="A173" s="39"/>
      <c r="B173" s="40"/>
      <c r="C173" s="220" t="s">
        <v>210</v>
      </c>
      <c r="D173" s="220" t="s">
        <v>164</v>
      </c>
      <c r="E173" s="221" t="s">
        <v>202</v>
      </c>
      <c r="F173" s="222" t="s">
        <v>203</v>
      </c>
      <c r="G173" s="223" t="s">
        <v>197</v>
      </c>
      <c r="H173" s="224">
        <v>4.3200000000000003</v>
      </c>
      <c r="I173" s="225"/>
      <c r="J173" s="226">
        <f>ROUND(I173*H173,1)</f>
        <v>0</v>
      </c>
      <c r="K173" s="227"/>
      <c r="L173" s="45"/>
      <c r="M173" s="228" t="s">
        <v>1</v>
      </c>
      <c r="N173" s="229" t="s">
        <v>43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168</v>
      </c>
      <c r="AT173" s="232" t="s">
        <v>164</v>
      </c>
      <c r="AU173" s="232" t="s">
        <v>87</v>
      </c>
      <c r="AY173" s="18" t="s">
        <v>162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34</v>
      </c>
      <c r="BK173" s="233">
        <f>ROUND(I173*H173,1)</f>
        <v>0</v>
      </c>
      <c r="BL173" s="18" t="s">
        <v>168</v>
      </c>
      <c r="BM173" s="232" t="s">
        <v>1268</v>
      </c>
    </row>
    <row r="174" s="2" customFormat="1" ht="24.15" customHeight="1">
      <c r="A174" s="39"/>
      <c r="B174" s="40"/>
      <c r="C174" s="220" t="s">
        <v>214</v>
      </c>
      <c r="D174" s="220" t="s">
        <v>164</v>
      </c>
      <c r="E174" s="221" t="s">
        <v>1269</v>
      </c>
      <c r="F174" s="222" t="s">
        <v>1270</v>
      </c>
      <c r="G174" s="223" t="s">
        <v>197</v>
      </c>
      <c r="H174" s="224">
        <v>228.149</v>
      </c>
      <c r="I174" s="225"/>
      <c r="J174" s="226">
        <f>ROUND(I174*H174,1)</f>
        <v>0</v>
      </c>
      <c r="K174" s="227"/>
      <c r="L174" s="45"/>
      <c r="M174" s="228" t="s">
        <v>1</v>
      </c>
      <c r="N174" s="229" t="s">
        <v>43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168</v>
      </c>
      <c r="AT174" s="232" t="s">
        <v>164</v>
      </c>
      <c r="AU174" s="232" t="s">
        <v>87</v>
      </c>
      <c r="AY174" s="18" t="s">
        <v>162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34</v>
      </c>
      <c r="BK174" s="233">
        <f>ROUND(I174*H174,1)</f>
        <v>0</v>
      </c>
      <c r="BL174" s="18" t="s">
        <v>168</v>
      </c>
      <c r="BM174" s="232" t="s">
        <v>1271</v>
      </c>
    </row>
    <row r="175" s="13" customFormat="1">
      <c r="A175" s="13"/>
      <c r="B175" s="234"/>
      <c r="C175" s="235"/>
      <c r="D175" s="236" t="s">
        <v>170</v>
      </c>
      <c r="E175" s="237" t="s">
        <v>1</v>
      </c>
      <c r="F175" s="238" t="s">
        <v>1272</v>
      </c>
      <c r="G175" s="235"/>
      <c r="H175" s="237" t="s">
        <v>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170</v>
      </c>
      <c r="AU175" s="244" t="s">
        <v>87</v>
      </c>
      <c r="AV175" s="13" t="s">
        <v>34</v>
      </c>
      <c r="AW175" s="13" t="s">
        <v>33</v>
      </c>
      <c r="AX175" s="13" t="s">
        <v>78</v>
      </c>
      <c r="AY175" s="244" t="s">
        <v>162</v>
      </c>
    </row>
    <row r="176" s="14" customFormat="1">
      <c r="A176" s="14"/>
      <c r="B176" s="245"/>
      <c r="C176" s="246"/>
      <c r="D176" s="236" t="s">
        <v>170</v>
      </c>
      <c r="E176" s="247" t="s">
        <v>1</v>
      </c>
      <c r="F176" s="248" t="s">
        <v>1273</v>
      </c>
      <c r="G176" s="246"/>
      <c r="H176" s="249">
        <v>94.103999999999999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170</v>
      </c>
      <c r="AU176" s="255" t="s">
        <v>87</v>
      </c>
      <c r="AV176" s="14" t="s">
        <v>87</v>
      </c>
      <c r="AW176" s="14" t="s">
        <v>33</v>
      </c>
      <c r="AX176" s="14" t="s">
        <v>78</v>
      </c>
      <c r="AY176" s="255" t="s">
        <v>162</v>
      </c>
    </row>
    <row r="177" s="14" customFormat="1">
      <c r="A177" s="14"/>
      <c r="B177" s="245"/>
      <c r="C177" s="246"/>
      <c r="D177" s="236" t="s">
        <v>170</v>
      </c>
      <c r="E177" s="247" t="s">
        <v>1</v>
      </c>
      <c r="F177" s="248" t="s">
        <v>1274</v>
      </c>
      <c r="G177" s="246"/>
      <c r="H177" s="249">
        <v>134.04499999999999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170</v>
      </c>
      <c r="AU177" s="255" t="s">
        <v>87</v>
      </c>
      <c r="AV177" s="14" t="s">
        <v>87</v>
      </c>
      <c r="AW177" s="14" t="s">
        <v>33</v>
      </c>
      <c r="AX177" s="14" t="s">
        <v>78</v>
      </c>
      <c r="AY177" s="255" t="s">
        <v>162</v>
      </c>
    </row>
    <row r="178" s="15" customFormat="1">
      <c r="A178" s="15"/>
      <c r="B178" s="256"/>
      <c r="C178" s="257"/>
      <c r="D178" s="236" t="s">
        <v>170</v>
      </c>
      <c r="E178" s="258" t="s">
        <v>1</v>
      </c>
      <c r="F178" s="259" t="s">
        <v>180</v>
      </c>
      <c r="G178" s="257"/>
      <c r="H178" s="260">
        <v>228.149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170</v>
      </c>
      <c r="AU178" s="266" t="s">
        <v>87</v>
      </c>
      <c r="AV178" s="15" t="s">
        <v>168</v>
      </c>
      <c r="AW178" s="15" t="s">
        <v>33</v>
      </c>
      <c r="AX178" s="15" t="s">
        <v>34</v>
      </c>
      <c r="AY178" s="266" t="s">
        <v>162</v>
      </c>
    </row>
    <row r="179" s="2" customFormat="1" ht="24.15" customHeight="1">
      <c r="A179" s="39"/>
      <c r="B179" s="40"/>
      <c r="C179" s="220" t="s">
        <v>219</v>
      </c>
      <c r="D179" s="220" t="s">
        <v>164</v>
      </c>
      <c r="E179" s="221" t="s">
        <v>1275</v>
      </c>
      <c r="F179" s="222" t="s">
        <v>1276</v>
      </c>
      <c r="G179" s="223" t="s">
        <v>197</v>
      </c>
      <c r="H179" s="224">
        <v>228.149</v>
      </c>
      <c r="I179" s="225"/>
      <c r="J179" s="226">
        <f>ROUND(I179*H179,1)</f>
        <v>0</v>
      </c>
      <c r="K179" s="227"/>
      <c r="L179" s="45"/>
      <c r="M179" s="228" t="s">
        <v>1</v>
      </c>
      <c r="N179" s="229" t="s">
        <v>43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168</v>
      </c>
      <c r="AT179" s="232" t="s">
        <v>164</v>
      </c>
      <c r="AU179" s="232" t="s">
        <v>87</v>
      </c>
      <c r="AY179" s="18" t="s">
        <v>162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34</v>
      </c>
      <c r="BK179" s="233">
        <f>ROUND(I179*H179,1)</f>
        <v>0</v>
      </c>
      <c r="BL179" s="18" t="s">
        <v>168</v>
      </c>
      <c r="BM179" s="232" t="s">
        <v>1277</v>
      </c>
    </row>
    <row r="180" s="2" customFormat="1" ht="24.15" customHeight="1">
      <c r="A180" s="39"/>
      <c r="B180" s="40"/>
      <c r="C180" s="220" t="s">
        <v>223</v>
      </c>
      <c r="D180" s="220" t="s">
        <v>164</v>
      </c>
      <c r="E180" s="221" t="s">
        <v>1278</v>
      </c>
      <c r="F180" s="222" t="s">
        <v>1279</v>
      </c>
      <c r="G180" s="223" t="s">
        <v>197</v>
      </c>
      <c r="H180" s="224">
        <v>7.3440000000000003</v>
      </c>
      <c r="I180" s="225"/>
      <c r="J180" s="226">
        <f>ROUND(I180*H180,1)</f>
        <v>0</v>
      </c>
      <c r="K180" s="227"/>
      <c r="L180" s="45"/>
      <c r="M180" s="228" t="s">
        <v>1</v>
      </c>
      <c r="N180" s="229" t="s">
        <v>43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168</v>
      </c>
      <c r="AT180" s="232" t="s">
        <v>164</v>
      </c>
      <c r="AU180" s="232" t="s">
        <v>87</v>
      </c>
      <c r="AY180" s="18" t="s">
        <v>162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34</v>
      </c>
      <c r="BK180" s="233">
        <f>ROUND(I180*H180,1)</f>
        <v>0</v>
      </c>
      <c r="BL180" s="18" t="s">
        <v>168</v>
      </c>
      <c r="BM180" s="232" t="s">
        <v>1280</v>
      </c>
    </row>
    <row r="181" s="13" customFormat="1">
      <c r="A181" s="13"/>
      <c r="B181" s="234"/>
      <c r="C181" s="235"/>
      <c r="D181" s="236" t="s">
        <v>170</v>
      </c>
      <c r="E181" s="237" t="s">
        <v>1</v>
      </c>
      <c r="F181" s="238" t="s">
        <v>1281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170</v>
      </c>
      <c r="AU181" s="244" t="s">
        <v>87</v>
      </c>
      <c r="AV181" s="13" t="s">
        <v>34</v>
      </c>
      <c r="AW181" s="13" t="s">
        <v>33</v>
      </c>
      <c r="AX181" s="13" t="s">
        <v>78</v>
      </c>
      <c r="AY181" s="244" t="s">
        <v>162</v>
      </c>
    </row>
    <row r="182" s="14" customFormat="1">
      <c r="A182" s="14"/>
      <c r="B182" s="245"/>
      <c r="C182" s="246"/>
      <c r="D182" s="236" t="s">
        <v>170</v>
      </c>
      <c r="E182" s="247" t="s">
        <v>1</v>
      </c>
      <c r="F182" s="248" t="s">
        <v>1282</v>
      </c>
      <c r="G182" s="246"/>
      <c r="H182" s="249">
        <v>3.5790000000000002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170</v>
      </c>
      <c r="AU182" s="255" t="s">
        <v>87</v>
      </c>
      <c r="AV182" s="14" t="s">
        <v>87</v>
      </c>
      <c r="AW182" s="14" t="s">
        <v>33</v>
      </c>
      <c r="AX182" s="14" t="s">
        <v>78</v>
      </c>
      <c r="AY182" s="255" t="s">
        <v>162</v>
      </c>
    </row>
    <row r="183" s="14" customFormat="1">
      <c r="A183" s="14"/>
      <c r="B183" s="245"/>
      <c r="C183" s="246"/>
      <c r="D183" s="236" t="s">
        <v>170</v>
      </c>
      <c r="E183" s="247" t="s">
        <v>1</v>
      </c>
      <c r="F183" s="248" t="s">
        <v>1283</v>
      </c>
      <c r="G183" s="246"/>
      <c r="H183" s="249">
        <v>3.7650000000000001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170</v>
      </c>
      <c r="AU183" s="255" t="s">
        <v>87</v>
      </c>
      <c r="AV183" s="14" t="s">
        <v>87</v>
      </c>
      <c r="AW183" s="14" t="s">
        <v>33</v>
      </c>
      <c r="AX183" s="14" t="s">
        <v>78</v>
      </c>
      <c r="AY183" s="255" t="s">
        <v>162</v>
      </c>
    </row>
    <row r="184" s="15" customFormat="1">
      <c r="A184" s="15"/>
      <c r="B184" s="256"/>
      <c r="C184" s="257"/>
      <c r="D184" s="236" t="s">
        <v>170</v>
      </c>
      <c r="E184" s="258" t="s">
        <v>1</v>
      </c>
      <c r="F184" s="259" t="s">
        <v>180</v>
      </c>
      <c r="G184" s="257"/>
      <c r="H184" s="260">
        <v>7.3440000000000003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6" t="s">
        <v>170</v>
      </c>
      <c r="AU184" s="266" t="s">
        <v>87</v>
      </c>
      <c r="AV184" s="15" t="s">
        <v>168</v>
      </c>
      <c r="AW184" s="15" t="s">
        <v>33</v>
      </c>
      <c r="AX184" s="15" t="s">
        <v>34</v>
      </c>
      <c r="AY184" s="266" t="s">
        <v>162</v>
      </c>
    </row>
    <row r="185" s="2" customFormat="1" ht="33" customHeight="1">
      <c r="A185" s="39"/>
      <c r="B185" s="40"/>
      <c r="C185" s="220" t="s">
        <v>228</v>
      </c>
      <c r="D185" s="220" t="s">
        <v>164</v>
      </c>
      <c r="E185" s="221" t="s">
        <v>1284</v>
      </c>
      <c r="F185" s="222" t="s">
        <v>1285</v>
      </c>
      <c r="G185" s="223" t="s">
        <v>197</v>
      </c>
      <c r="H185" s="224">
        <v>7.3440000000000003</v>
      </c>
      <c r="I185" s="225"/>
      <c r="J185" s="226">
        <f>ROUND(I185*H185,1)</f>
        <v>0</v>
      </c>
      <c r="K185" s="227"/>
      <c r="L185" s="45"/>
      <c r="M185" s="228" t="s">
        <v>1</v>
      </c>
      <c r="N185" s="229" t="s">
        <v>43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168</v>
      </c>
      <c r="AT185" s="232" t="s">
        <v>164</v>
      </c>
      <c r="AU185" s="232" t="s">
        <v>87</v>
      </c>
      <c r="AY185" s="18" t="s">
        <v>162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34</v>
      </c>
      <c r="BK185" s="233">
        <f>ROUND(I185*H185,1)</f>
        <v>0</v>
      </c>
      <c r="BL185" s="18" t="s">
        <v>168</v>
      </c>
      <c r="BM185" s="232" t="s">
        <v>1286</v>
      </c>
    </row>
    <row r="186" s="2" customFormat="1" ht="24.15" customHeight="1">
      <c r="A186" s="39"/>
      <c r="B186" s="40"/>
      <c r="C186" s="220" t="s">
        <v>236</v>
      </c>
      <c r="D186" s="220" t="s">
        <v>164</v>
      </c>
      <c r="E186" s="221" t="s">
        <v>215</v>
      </c>
      <c r="F186" s="222" t="s">
        <v>216</v>
      </c>
      <c r="G186" s="223" t="s">
        <v>197</v>
      </c>
      <c r="H186" s="224">
        <v>239.81299999999999</v>
      </c>
      <c r="I186" s="225"/>
      <c r="J186" s="226">
        <f>ROUND(I186*H186,1)</f>
        <v>0</v>
      </c>
      <c r="K186" s="227"/>
      <c r="L186" s="45"/>
      <c r="M186" s="228" t="s">
        <v>1</v>
      </c>
      <c r="N186" s="229" t="s">
        <v>43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168</v>
      </c>
      <c r="AT186" s="232" t="s">
        <v>164</v>
      </c>
      <c r="AU186" s="232" t="s">
        <v>87</v>
      </c>
      <c r="AY186" s="18" t="s">
        <v>162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34</v>
      </c>
      <c r="BK186" s="233">
        <f>ROUND(I186*H186,1)</f>
        <v>0</v>
      </c>
      <c r="BL186" s="18" t="s">
        <v>168</v>
      </c>
      <c r="BM186" s="232" t="s">
        <v>1287</v>
      </c>
    </row>
    <row r="187" s="14" customFormat="1">
      <c r="A187" s="14"/>
      <c r="B187" s="245"/>
      <c r="C187" s="246"/>
      <c r="D187" s="236" t="s">
        <v>170</v>
      </c>
      <c r="E187" s="247" t="s">
        <v>1</v>
      </c>
      <c r="F187" s="248" t="s">
        <v>1288</v>
      </c>
      <c r="G187" s="246"/>
      <c r="H187" s="249">
        <v>239.81299999999999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170</v>
      </c>
      <c r="AU187" s="255" t="s">
        <v>87</v>
      </c>
      <c r="AV187" s="14" t="s">
        <v>87</v>
      </c>
      <c r="AW187" s="14" t="s">
        <v>33</v>
      </c>
      <c r="AX187" s="14" t="s">
        <v>34</v>
      </c>
      <c r="AY187" s="255" t="s">
        <v>162</v>
      </c>
    </row>
    <row r="188" s="2" customFormat="1" ht="24.15" customHeight="1">
      <c r="A188" s="39"/>
      <c r="B188" s="40"/>
      <c r="C188" s="220" t="s">
        <v>241</v>
      </c>
      <c r="D188" s="220" t="s">
        <v>164</v>
      </c>
      <c r="E188" s="221" t="s">
        <v>1289</v>
      </c>
      <c r="F188" s="222" t="s">
        <v>1290</v>
      </c>
      <c r="G188" s="223" t="s">
        <v>197</v>
      </c>
      <c r="H188" s="224">
        <v>228.14500000000001</v>
      </c>
      <c r="I188" s="225"/>
      <c r="J188" s="226">
        <f>ROUND(I188*H188,1)</f>
        <v>0</v>
      </c>
      <c r="K188" s="227"/>
      <c r="L188" s="45"/>
      <c r="M188" s="228" t="s">
        <v>1</v>
      </c>
      <c r="N188" s="229" t="s">
        <v>43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168</v>
      </c>
      <c r="AT188" s="232" t="s">
        <v>164</v>
      </c>
      <c r="AU188" s="232" t="s">
        <v>87</v>
      </c>
      <c r="AY188" s="18" t="s">
        <v>162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34</v>
      </c>
      <c r="BK188" s="233">
        <f>ROUND(I188*H188,1)</f>
        <v>0</v>
      </c>
      <c r="BL188" s="18" t="s">
        <v>168</v>
      </c>
      <c r="BM188" s="232" t="s">
        <v>1291</v>
      </c>
    </row>
    <row r="189" s="2" customFormat="1" ht="33" customHeight="1">
      <c r="A189" s="39"/>
      <c r="B189" s="40"/>
      <c r="C189" s="220" t="s">
        <v>8</v>
      </c>
      <c r="D189" s="220" t="s">
        <v>164</v>
      </c>
      <c r="E189" s="221" t="s">
        <v>1292</v>
      </c>
      <c r="F189" s="222" t="s">
        <v>1293</v>
      </c>
      <c r="G189" s="223" t="s">
        <v>197</v>
      </c>
      <c r="H189" s="224">
        <v>1140.7249999999999</v>
      </c>
      <c r="I189" s="225"/>
      <c r="J189" s="226">
        <f>ROUND(I189*H189,1)</f>
        <v>0</v>
      </c>
      <c r="K189" s="227"/>
      <c r="L189" s="45"/>
      <c r="M189" s="228" t="s">
        <v>1</v>
      </c>
      <c r="N189" s="229" t="s">
        <v>43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168</v>
      </c>
      <c r="AT189" s="232" t="s">
        <v>164</v>
      </c>
      <c r="AU189" s="232" t="s">
        <v>87</v>
      </c>
      <c r="AY189" s="18" t="s">
        <v>162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34</v>
      </c>
      <c r="BK189" s="233">
        <f>ROUND(I189*H189,1)</f>
        <v>0</v>
      </c>
      <c r="BL189" s="18" t="s">
        <v>168</v>
      </c>
      <c r="BM189" s="232" t="s">
        <v>1294</v>
      </c>
    </row>
    <row r="190" s="14" customFormat="1">
      <c r="A190" s="14"/>
      <c r="B190" s="245"/>
      <c r="C190" s="246"/>
      <c r="D190" s="236" t="s">
        <v>170</v>
      </c>
      <c r="E190" s="246"/>
      <c r="F190" s="248" t="s">
        <v>1295</v>
      </c>
      <c r="G190" s="246"/>
      <c r="H190" s="249">
        <v>1140.7249999999999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170</v>
      </c>
      <c r="AU190" s="255" t="s">
        <v>87</v>
      </c>
      <c r="AV190" s="14" t="s">
        <v>87</v>
      </c>
      <c r="AW190" s="14" t="s">
        <v>4</v>
      </c>
      <c r="AX190" s="14" t="s">
        <v>34</v>
      </c>
      <c r="AY190" s="255" t="s">
        <v>162</v>
      </c>
    </row>
    <row r="191" s="2" customFormat="1" ht="16.5" customHeight="1">
      <c r="A191" s="39"/>
      <c r="B191" s="40"/>
      <c r="C191" s="220" t="s">
        <v>249</v>
      </c>
      <c r="D191" s="220" t="s">
        <v>164</v>
      </c>
      <c r="E191" s="221" t="s">
        <v>220</v>
      </c>
      <c r="F191" s="222" t="s">
        <v>221</v>
      </c>
      <c r="G191" s="223" t="s">
        <v>197</v>
      </c>
      <c r="H191" s="224">
        <v>239.81299999999999</v>
      </c>
      <c r="I191" s="225"/>
      <c r="J191" s="226">
        <f>ROUND(I191*H191,1)</f>
        <v>0</v>
      </c>
      <c r="K191" s="227"/>
      <c r="L191" s="45"/>
      <c r="M191" s="228" t="s">
        <v>1</v>
      </c>
      <c r="N191" s="229" t="s">
        <v>43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168</v>
      </c>
      <c r="AT191" s="232" t="s">
        <v>164</v>
      </c>
      <c r="AU191" s="232" t="s">
        <v>87</v>
      </c>
      <c r="AY191" s="18" t="s">
        <v>162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34</v>
      </c>
      <c r="BK191" s="233">
        <f>ROUND(I191*H191,1)</f>
        <v>0</v>
      </c>
      <c r="BL191" s="18" t="s">
        <v>168</v>
      </c>
      <c r="BM191" s="232" t="s">
        <v>1296</v>
      </c>
    </row>
    <row r="192" s="2" customFormat="1" ht="24.15" customHeight="1">
      <c r="A192" s="39"/>
      <c r="B192" s="40"/>
      <c r="C192" s="220" t="s">
        <v>255</v>
      </c>
      <c r="D192" s="220" t="s">
        <v>164</v>
      </c>
      <c r="E192" s="221" t="s">
        <v>1297</v>
      </c>
      <c r="F192" s="222" t="s">
        <v>1298</v>
      </c>
      <c r="G192" s="223" t="s">
        <v>708</v>
      </c>
      <c r="H192" s="224">
        <v>365.03199999999998</v>
      </c>
      <c r="I192" s="225"/>
      <c r="J192" s="226">
        <f>ROUND(I192*H192,1)</f>
        <v>0</v>
      </c>
      <c r="K192" s="227"/>
      <c r="L192" s="45"/>
      <c r="M192" s="228" t="s">
        <v>1</v>
      </c>
      <c r="N192" s="229" t="s">
        <v>43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168</v>
      </c>
      <c r="AT192" s="232" t="s">
        <v>164</v>
      </c>
      <c r="AU192" s="232" t="s">
        <v>87</v>
      </c>
      <c r="AY192" s="18" t="s">
        <v>162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34</v>
      </c>
      <c r="BK192" s="233">
        <f>ROUND(I192*H192,1)</f>
        <v>0</v>
      </c>
      <c r="BL192" s="18" t="s">
        <v>168</v>
      </c>
      <c r="BM192" s="232" t="s">
        <v>1299</v>
      </c>
    </row>
    <row r="193" s="14" customFormat="1">
      <c r="A193" s="14"/>
      <c r="B193" s="245"/>
      <c r="C193" s="246"/>
      <c r="D193" s="236" t="s">
        <v>170</v>
      </c>
      <c r="E193" s="247" t="s">
        <v>1</v>
      </c>
      <c r="F193" s="248" t="s">
        <v>1300</v>
      </c>
      <c r="G193" s="246"/>
      <c r="H193" s="249">
        <v>365.03199999999998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170</v>
      </c>
      <c r="AU193" s="255" t="s">
        <v>87</v>
      </c>
      <c r="AV193" s="14" t="s">
        <v>87</v>
      </c>
      <c r="AW193" s="14" t="s">
        <v>33</v>
      </c>
      <c r="AX193" s="14" t="s">
        <v>34</v>
      </c>
      <c r="AY193" s="255" t="s">
        <v>162</v>
      </c>
    </row>
    <row r="194" s="2" customFormat="1" ht="24.15" customHeight="1">
      <c r="A194" s="39"/>
      <c r="B194" s="40"/>
      <c r="C194" s="220" t="s">
        <v>259</v>
      </c>
      <c r="D194" s="220" t="s">
        <v>164</v>
      </c>
      <c r="E194" s="221" t="s">
        <v>224</v>
      </c>
      <c r="F194" s="222" t="s">
        <v>225</v>
      </c>
      <c r="G194" s="223" t="s">
        <v>197</v>
      </c>
      <c r="H194" s="224">
        <v>239.809</v>
      </c>
      <c r="I194" s="225"/>
      <c r="J194" s="226">
        <f>ROUND(I194*H194,1)</f>
        <v>0</v>
      </c>
      <c r="K194" s="227"/>
      <c r="L194" s="45"/>
      <c r="M194" s="228" t="s">
        <v>1</v>
      </c>
      <c r="N194" s="229" t="s">
        <v>43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168</v>
      </c>
      <c r="AT194" s="232" t="s">
        <v>164</v>
      </c>
      <c r="AU194" s="232" t="s">
        <v>87</v>
      </c>
      <c r="AY194" s="18" t="s">
        <v>162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34</v>
      </c>
      <c r="BK194" s="233">
        <f>ROUND(I194*H194,1)</f>
        <v>0</v>
      </c>
      <c r="BL194" s="18" t="s">
        <v>168</v>
      </c>
      <c r="BM194" s="232" t="s">
        <v>1301</v>
      </c>
    </row>
    <row r="195" s="13" customFormat="1">
      <c r="A195" s="13"/>
      <c r="B195" s="234"/>
      <c r="C195" s="235"/>
      <c r="D195" s="236" t="s">
        <v>170</v>
      </c>
      <c r="E195" s="237" t="s">
        <v>1</v>
      </c>
      <c r="F195" s="238" t="s">
        <v>1302</v>
      </c>
      <c r="G195" s="235"/>
      <c r="H195" s="237" t="s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170</v>
      </c>
      <c r="AU195" s="244" t="s">
        <v>87</v>
      </c>
      <c r="AV195" s="13" t="s">
        <v>34</v>
      </c>
      <c r="AW195" s="13" t="s">
        <v>33</v>
      </c>
      <c r="AX195" s="13" t="s">
        <v>78</v>
      </c>
      <c r="AY195" s="244" t="s">
        <v>162</v>
      </c>
    </row>
    <row r="196" s="14" customFormat="1">
      <c r="A196" s="14"/>
      <c r="B196" s="245"/>
      <c r="C196" s="246"/>
      <c r="D196" s="236" t="s">
        <v>170</v>
      </c>
      <c r="E196" s="247" t="s">
        <v>1</v>
      </c>
      <c r="F196" s="248" t="s">
        <v>1303</v>
      </c>
      <c r="G196" s="246"/>
      <c r="H196" s="249">
        <v>228.14500000000001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170</v>
      </c>
      <c r="AU196" s="255" t="s">
        <v>87</v>
      </c>
      <c r="AV196" s="14" t="s">
        <v>87</v>
      </c>
      <c r="AW196" s="14" t="s">
        <v>33</v>
      </c>
      <c r="AX196" s="14" t="s">
        <v>78</v>
      </c>
      <c r="AY196" s="255" t="s">
        <v>162</v>
      </c>
    </row>
    <row r="197" s="13" customFormat="1">
      <c r="A197" s="13"/>
      <c r="B197" s="234"/>
      <c r="C197" s="235"/>
      <c r="D197" s="236" t="s">
        <v>170</v>
      </c>
      <c r="E197" s="237" t="s">
        <v>1</v>
      </c>
      <c r="F197" s="238" t="s">
        <v>1304</v>
      </c>
      <c r="G197" s="235"/>
      <c r="H197" s="237" t="s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170</v>
      </c>
      <c r="AU197" s="244" t="s">
        <v>87</v>
      </c>
      <c r="AV197" s="13" t="s">
        <v>34</v>
      </c>
      <c r="AW197" s="13" t="s">
        <v>33</v>
      </c>
      <c r="AX197" s="13" t="s">
        <v>78</v>
      </c>
      <c r="AY197" s="244" t="s">
        <v>162</v>
      </c>
    </row>
    <row r="198" s="14" customFormat="1">
      <c r="A198" s="14"/>
      <c r="B198" s="245"/>
      <c r="C198" s="246"/>
      <c r="D198" s="236" t="s">
        <v>170</v>
      </c>
      <c r="E198" s="247" t="s">
        <v>1</v>
      </c>
      <c r="F198" s="248" t="s">
        <v>1305</v>
      </c>
      <c r="G198" s="246"/>
      <c r="H198" s="249">
        <v>7.3440000000000003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170</v>
      </c>
      <c r="AU198" s="255" t="s">
        <v>87</v>
      </c>
      <c r="AV198" s="14" t="s">
        <v>87</v>
      </c>
      <c r="AW198" s="14" t="s">
        <v>33</v>
      </c>
      <c r="AX198" s="14" t="s">
        <v>78</v>
      </c>
      <c r="AY198" s="255" t="s">
        <v>162</v>
      </c>
    </row>
    <row r="199" s="13" customFormat="1">
      <c r="A199" s="13"/>
      <c r="B199" s="234"/>
      <c r="C199" s="235"/>
      <c r="D199" s="236" t="s">
        <v>170</v>
      </c>
      <c r="E199" s="237" t="s">
        <v>1</v>
      </c>
      <c r="F199" s="238" t="s">
        <v>1306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170</v>
      </c>
      <c r="AU199" s="244" t="s">
        <v>87</v>
      </c>
      <c r="AV199" s="13" t="s">
        <v>34</v>
      </c>
      <c r="AW199" s="13" t="s">
        <v>33</v>
      </c>
      <c r="AX199" s="13" t="s">
        <v>78</v>
      </c>
      <c r="AY199" s="244" t="s">
        <v>162</v>
      </c>
    </row>
    <row r="200" s="14" customFormat="1">
      <c r="A200" s="14"/>
      <c r="B200" s="245"/>
      <c r="C200" s="246"/>
      <c r="D200" s="236" t="s">
        <v>170</v>
      </c>
      <c r="E200" s="247" t="s">
        <v>1</v>
      </c>
      <c r="F200" s="248" t="s">
        <v>1307</v>
      </c>
      <c r="G200" s="246"/>
      <c r="H200" s="249">
        <v>4.3200000000000003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170</v>
      </c>
      <c r="AU200" s="255" t="s">
        <v>87</v>
      </c>
      <c r="AV200" s="14" t="s">
        <v>87</v>
      </c>
      <c r="AW200" s="14" t="s">
        <v>33</v>
      </c>
      <c r="AX200" s="14" t="s">
        <v>78</v>
      </c>
      <c r="AY200" s="255" t="s">
        <v>162</v>
      </c>
    </row>
    <row r="201" s="15" customFormat="1">
      <c r="A201" s="15"/>
      <c r="B201" s="256"/>
      <c r="C201" s="257"/>
      <c r="D201" s="236" t="s">
        <v>170</v>
      </c>
      <c r="E201" s="258" t="s">
        <v>1</v>
      </c>
      <c r="F201" s="259" t="s">
        <v>180</v>
      </c>
      <c r="G201" s="257"/>
      <c r="H201" s="260">
        <v>239.809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170</v>
      </c>
      <c r="AU201" s="266" t="s">
        <v>87</v>
      </c>
      <c r="AV201" s="15" t="s">
        <v>168</v>
      </c>
      <c r="AW201" s="15" t="s">
        <v>33</v>
      </c>
      <c r="AX201" s="15" t="s">
        <v>34</v>
      </c>
      <c r="AY201" s="266" t="s">
        <v>162</v>
      </c>
    </row>
    <row r="202" s="2" customFormat="1" ht="16.5" customHeight="1">
      <c r="A202" s="39"/>
      <c r="B202" s="40"/>
      <c r="C202" s="267" t="s">
        <v>265</v>
      </c>
      <c r="D202" s="267" t="s">
        <v>250</v>
      </c>
      <c r="E202" s="268" t="s">
        <v>1308</v>
      </c>
      <c r="F202" s="269" t="s">
        <v>1309</v>
      </c>
      <c r="G202" s="270" t="s">
        <v>708</v>
      </c>
      <c r="H202" s="271">
        <v>410.661</v>
      </c>
      <c r="I202" s="272"/>
      <c r="J202" s="273">
        <f>ROUND(I202*H202,1)</f>
        <v>0</v>
      </c>
      <c r="K202" s="274"/>
      <c r="L202" s="275"/>
      <c r="M202" s="276" t="s">
        <v>1</v>
      </c>
      <c r="N202" s="277" t="s">
        <v>43</v>
      </c>
      <c r="O202" s="92"/>
      <c r="P202" s="230">
        <f>O202*H202</f>
        <v>0</v>
      </c>
      <c r="Q202" s="230">
        <v>1</v>
      </c>
      <c r="R202" s="230">
        <f>Q202*H202</f>
        <v>410.661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210</v>
      </c>
      <c r="AT202" s="232" t="s">
        <v>250</v>
      </c>
      <c r="AU202" s="232" t="s">
        <v>87</v>
      </c>
      <c r="AY202" s="18" t="s">
        <v>162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34</v>
      </c>
      <c r="BK202" s="233">
        <f>ROUND(I202*H202,1)</f>
        <v>0</v>
      </c>
      <c r="BL202" s="18" t="s">
        <v>168</v>
      </c>
      <c r="BM202" s="232" t="s">
        <v>1310</v>
      </c>
    </row>
    <row r="203" s="14" customFormat="1">
      <c r="A203" s="14"/>
      <c r="B203" s="245"/>
      <c r="C203" s="246"/>
      <c r="D203" s="236" t="s">
        <v>170</v>
      </c>
      <c r="E203" s="247" t="s">
        <v>1</v>
      </c>
      <c r="F203" s="248" t="s">
        <v>1311</v>
      </c>
      <c r="G203" s="246"/>
      <c r="H203" s="249">
        <v>410.661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170</v>
      </c>
      <c r="AU203" s="255" t="s">
        <v>87</v>
      </c>
      <c r="AV203" s="14" t="s">
        <v>87</v>
      </c>
      <c r="AW203" s="14" t="s">
        <v>33</v>
      </c>
      <c r="AX203" s="14" t="s">
        <v>34</v>
      </c>
      <c r="AY203" s="255" t="s">
        <v>162</v>
      </c>
    </row>
    <row r="204" s="12" customFormat="1" ht="22.8" customHeight="1">
      <c r="A204" s="12"/>
      <c r="B204" s="204"/>
      <c r="C204" s="205"/>
      <c r="D204" s="206" t="s">
        <v>77</v>
      </c>
      <c r="E204" s="218" t="s">
        <v>181</v>
      </c>
      <c r="F204" s="218" t="s">
        <v>227</v>
      </c>
      <c r="G204" s="205"/>
      <c r="H204" s="205"/>
      <c r="I204" s="208"/>
      <c r="J204" s="219">
        <f>BK204</f>
        <v>0</v>
      </c>
      <c r="K204" s="205"/>
      <c r="L204" s="210"/>
      <c r="M204" s="211"/>
      <c r="N204" s="212"/>
      <c r="O204" s="212"/>
      <c r="P204" s="213">
        <f>SUM(P205:P224)</f>
        <v>0</v>
      </c>
      <c r="Q204" s="212"/>
      <c r="R204" s="213">
        <f>SUM(R205:R224)</f>
        <v>0.92536999079999993</v>
      </c>
      <c r="S204" s="212"/>
      <c r="T204" s="214">
        <f>SUM(T205:T224)</f>
        <v>0.0022616500000000005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5" t="s">
        <v>34</v>
      </c>
      <c r="AT204" s="216" t="s">
        <v>77</v>
      </c>
      <c r="AU204" s="216" t="s">
        <v>34</v>
      </c>
      <c r="AY204" s="215" t="s">
        <v>162</v>
      </c>
      <c r="BK204" s="217">
        <f>SUM(BK205:BK224)</f>
        <v>0</v>
      </c>
    </row>
    <row r="205" s="2" customFormat="1" ht="37.8" customHeight="1">
      <c r="A205" s="39"/>
      <c r="B205" s="40"/>
      <c r="C205" s="220" t="s">
        <v>270</v>
      </c>
      <c r="D205" s="220" t="s">
        <v>164</v>
      </c>
      <c r="E205" s="221" t="s">
        <v>229</v>
      </c>
      <c r="F205" s="222" t="s">
        <v>230</v>
      </c>
      <c r="G205" s="223" t="s">
        <v>167</v>
      </c>
      <c r="H205" s="224">
        <v>3</v>
      </c>
      <c r="I205" s="225"/>
      <c r="J205" s="226">
        <f>ROUND(I205*H205,1)</f>
        <v>0</v>
      </c>
      <c r="K205" s="227"/>
      <c r="L205" s="45"/>
      <c r="M205" s="228" t="s">
        <v>1</v>
      </c>
      <c r="N205" s="229" t="s">
        <v>43</v>
      </c>
      <c r="O205" s="92"/>
      <c r="P205" s="230">
        <f>O205*H205</f>
        <v>0</v>
      </c>
      <c r="Q205" s="230">
        <v>0.23715</v>
      </c>
      <c r="R205" s="230">
        <f>Q205*H205</f>
        <v>0.71145000000000003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168</v>
      </c>
      <c r="AT205" s="232" t="s">
        <v>164</v>
      </c>
      <c r="AU205" s="232" t="s">
        <v>87</v>
      </c>
      <c r="AY205" s="18" t="s">
        <v>162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34</v>
      </c>
      <c r="BK205" s="233">
        <f>ROUND(I205*H205,1)</f>
        <v>0</v>
      </c>
      <c r="BL205" s="18" t="s">
        <v>168</v>
      </c>
      <c r="BM205" s="232" t="s">
        <v>1312</v>
      </c>
    </row>
    <row r="206" s="13" customFormat="1">
      <c r="A206" s="13"/>
      <c r="B206" s="234"/>
      <c r="C206" s="235"/>
      <c r="D206" s="236" t="s">
        <v>170</v>
      </c>
      <c r="E206" s="237" t="s">
        <v>1</v>
      </c>
      <c r="F206" s="238" t="s">
        <v>1313</v>
      </c>
      <c r="G206" s="235"/>
      <c r="H206" s="237" t="s">
        <v>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170</v>
      </c>
      <c r="AU206" s="244" t="s">
        <v>87</v>
      </c>
      <c r="AV206" s="13" t="s">
        <v>34</v>
      </c>
      <c r="AW206" s="13" t="s">
        <v>33</v>
      </c>
      <c r="AX206" s="13" t="s">
        <v>78</v>
      </c>
      <c r="AY206" s="244" t="s">
        <v>162</v>
      </c>
    </row>
    <row r="207" s="14" customFormat="1">
      <c r="A207" s="14"/>
      <c r="B207" s="245"/>
      <c r="C207" s="246"/>
      <c r="D207" s="236" t="s">
        <v>170</v>
      </c>
      <c r="E207" s="247" t="s">
        <v>1</v>
      </c>
      <c r="F207" s="248" t="s">
        <v>1314</v>
      </c>
      <c r="G207" s="246"/>
      <c r="H207" s="249">
        <v>3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170</v>
      </c>
      <c r="AU207" s="255" t="s">
        <v>87</v>
      </c>
      <c r="AV207" s="14" t="s">
        <v>87</v>
      </c>
      <c r="AW207" s="14" t="s">
        <v>33</v>
      </c>
      <c r="AX207" s="14" t="s">
        <v>34</v>
      </c>
      <c r="AY207" s="255" t="s">
        <v>162</v>
      </c>
    </row>
    <row r="208" s="2" customFormat="1" ht="24.15" customHeight="1">
      <c r="A208" s="39"/>
      <c r="B208" s="40"/>
      <c r="C208" s="220" t="s">
        <v>7</v>
      </c>
      <c r="D208" s="220" t="s">
        <v>164</v>
      </c>
      <c r="E208" s="221" t="s">
        <v>1315</v>
      </c>
      <c r="F208" s="222" t="s">
        <v>1316</v>
      </c>
      <c r="G208" s="223" t="s">
        <v>392</v>
      </c>
      <c r="H208" s="224">
        <v>54.545000000000002</v>
      </c>
      <c r="I208" s="225"/>
      <c r="J208" s="226">
        <f>ROUND(I208*H208,1)</f>
        <v>0</v>
      </c>
      <c r="K208" s="227"/>
      <c r="L208" s="45"/>
      <c r="M208" s="228" t="s">
        <v>1</v>
      </c>
      <c r="N208" s="229" t="s">
        <v>43</v>
      </c>
      <c r="O208" s="92"/>
      <c r="P208" s="230">
        <f>O208*H208</f>
        <v>0</v>
      </c>
      <c r="Q208" s="230">
        <v>0.00058728000000000003</v>
      </c>
      <c r="R208" s="230">
        <f>Q208*H208</f>
        <v>0.032033187600000006</v>
      </c>
      <c r="S208" s="230">
        <v>1.0000000000000001E-05</v>
      </c>
      <c r="T208" s="231">
        <f>S208*H208</f>
        <v>0.00054545000000000006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168</v>
      </c>
      <c r="AT208" s="232" t="s">
        <v>164</v>
      </c>
      <c r="AU208" s="232" t="s">
        <v>87</v>
      </c>
      <c r="AY208" s="18" t="s">
        <v>162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34</v>
      </c>
      <c r="BK208" s="233">
        <f>ROUND(I208*H208,1)</f>
        <v>0</v>
      </c>
      <c r="BL208" s="18" t="s">
        <v>168</v>
      </c>
      <c r="BM208" s="232" t="s">
        <v>1317</v>
      </c>
    </row>
    <row r="209" s="13" customFormat="1">
      <c r="A209" s="13"/>
      <c r="B209" s="234"/>
      <c r="C209" s="235"/>
      <c r="D209" s="236" t="s">
        <v>170</v>
      </c>
      <c r="E209" s="237" t="s">
        <v>1</v>
      </c>
      <c r="F209" s="238" t="s">
        <v>1318</v>
      </c>
      <c r="G209" s="235"/>
      <c r="H209" s="237" t="s">
        <v>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170</v>
      </c>
      <c r="AU209" s="244" t="s">
        <v>87</v>
      </c>
      <c r="AV209" s="13" t="s">
        <v>34</v>
      </c>
      <c r="AW209" s="13" t="s">
        <v>33</v>
      </c>
      <c r="AX209" s="13" t="s">
        <v>78</v>
      </c>
      <c r="AY209" s="244" t="s">
        <v>162</v>
      </c>
    </row>
    <row r="210" s="14" customFormat="1">
      <c r="A210" s="14"/>
      <c r="B210" s="245"/>
      <c r="C210" s="246"/>
      <c r="D210" s="236" t="s">
        <v>170</v>
      </c>
      <c r="E210" s="247" t="s">
        <v>1</v>
      </c>
      <c r="F210" s="248" t="s">
        <v>1319</v>
      </c>
      <c r="G210" s="246"/>
      <c r="H210" s="249">
        <v>31.274999999999999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170</v>
      </c>
      <c r="AU210" s="255" t="s">
        <v>87</v>
      </c>
      <c r="AV210" s="14" t="s">
        <v>87</v>
      </c>
      <c r="AW210" s="14" t="s">
        <v>33</v>
      </c>
      <c r="AX210" s="14" t="s">
        <v>78</v>
      </c>
      <c r="AY210" s="255" t="s">
        <v>162</v>
      </c>
    </row>
    <row r="211" s="14" customFormat="1">
      <c r="A211" s="14"/>
      <c r="B211" s="245"/>
      <c r="C211" s="246"/>
      <c r="D211" s="236" t="s">
        <v>170</v>
      </c>
      <c r="E211" s="247" t="s">
        <v>1</v>
      </c>
      <c r="F211" s="248" t="s">
        <v>1320</v>
      </c>
      <c r="G211" s="246"/>
      <c r="H211" s="249">
        <v>19.27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170</v>
      </c>
      <c r="AU211" s="255" t="s">
        <v>87</v>
      </c>
      <c r="AV211" s="14" t="s">
        <v>87</v>
      </c>
      <c r="AW211" s="14" t="s">
        <v>33</v>
      </c>
      <c r="AX211" s="14" t="s">
        <v>78</v>
      </c>
      <c r="AY211" s="255" t="s">
        <v>162</v>
      </c>
    </row>
    <row r="212" s="14" customFormat="1">
      <c r="A212" s="14"/>
      <c r="B212" s="245"/>
      <c r="C212" s="246"/>
      <c r="D212" s="236" t="s">
        <v>170</v>
      </c>
      <c r="E212" s="247" t="s">
        <v>1</v>
      </c>
      <c r="F212" s="248" t="s">
        <v>1321</v>
      </c>
      <c r="G212" s="246"/>
      <c r="H212" s="249">
        <v>4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170</v>
      </c>
      <c r="AU212" s="255" t="s">
        <v>87</v>
      </c>
      <c r="AV212" s="14" t="s">
        <v>87</v>
      </c>
      <c r="AW212" s="14" t="s">
        <v>33</v>
      </c>
      <c r="AX212" s="14" t="s">
        <v>78</v>
      </c>
      <c r="AY212" s="255" t="s">
        <v>162</v>
      </c>
    </row>
    <row r="213" s="15" customFormat="1">
      <c r="A213" s="15"/>
      <c r="B213" s="256"/>
      <c r="C213" s="257"/>
      <c r="D213" s="236" t="s">
        <v>170</v>
      </c>
      <c r="E213" s="258" t="s">
        <v>1</v>
      </c>
      <c r="F213" s="259" t="s">
        <v>180</v>
      </c>
      <c r="G213" s="257"/>
      <c r="H213" s="260">
        <v>54.545000000000002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6" t="s">
        <v>170</v>
      </c>
      <c r="AU213" s="266" t="s">
        <v>87</v>
      </c>
      <c r="AV213" s="15" t="s">
        <v>168</v>
      </c>
      <c r="AW213" s="15" t="s">
        <v>33</v>
      </c>
      <c r="AX213" s="15" t="s">
        <v>34</v>
      </c>
      <c r="AY213" s="266" t="s">
        <v>162</v>
      </c>
    </row>
    <row r="214" s="2" customFormat="1" ht="24.15" customHeight="1">
      <c r="A214" s="39"/>
      <c r="B214" s="40"/>
      <c r="C214" s="220" t="s">
        <v>287</v>
      </c>
      <c r="D214" s="220" t="s">
        <v>164</v>
      </c>
      <c r="E214" s="221" t="s">
        <v>1322</v>
      </c>
      <c r="F214" s="222" t="s">
        <v>1323</v>
      </c>
      <c r="G214" s="223" t="s">
        <v>392</v>
      </c>
      <c r="H214" s="224">
        <v>55.770000000000003</v>
      </c>
      <c r="I214" s="225"/>
      <c r="J214" s="226">
        <f>ROUND(I214*H214,1)</f>
        <v>0</v>
      </c>
      <c r="K214" s="227"/>
      <c r="L214" s="45"/>
      <c r="M214" s="228" t="s">
        <v>1</v>
      </c>
      <c r="N214" s="229" t="s">
        <v>43</v>
      </c>
      <c r="O214" s="92"/>
      <c r="P214" s="230">
        <f>O214*H214</f>
        <v>0</v>
      </c>
      <c r="Q214" s="230">
        <v>0.00079456000000000004</v>
      </c>
      <c r="R214" s="230">
        <f>Q214*H214</f>
        <v>0.044312611200000004</v>
      </c>
      <c r="S214" s="230">
        <v>1.0000000000000001E-05</v>
      </c>
      <c r="T214" s="231">
        <f>S214*H214</f>
        <v>0.00055770000000000006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168</v>
      </c>
      <c r="AT214" s="232" t="s">
        <v>164</v>
      </c>
      <c r="AU214" s="232" t="s">
        <v>87</v>
      </c>
      <c r="AY214" s="18" t="s">
        <v>162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34</v>
      </c>
      <c r="BK214" s="233">
        <f>ROUND(I214*H214,1)</f>
        <v>0</v>
      </c>
      <c r="BL214" s="18" t="s">
        <v>168</v>
      </c>
      <c r="BM214" s="232" t="s">
        <v>1324</v>
      </c>
    </row>
    <row r="215" s="13" customFormat="1">
      <c r="A215" s="13"/>
      <c r="B215" s="234"/>
      <c r="C215" s="235"/>
      <c r="D215" s="236" t="s">
        <v>170</v>
      </c>
      <c r="E215" s="237" t="s">
        <v>1</v>
      </c>
      <c r="F215" s="238" t="s">
        <v>1325</v>
      </c>
      <c r="G215" s="235"/>
      <c r="H215" s="237" t="s">
        <v>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170</v>
      </c>
      <c r="AU215" s="244" t="s">
        <v>87</v>
      </c>
      <c r="AV215" s="13" t="s">
        <v>34</v>
      </c>
      <c r="AW215" s="13" t="s">
        <v>33</v>
      </c>
      <c r="AX215" s="13" t="s">
        <v>78</v>
      </c>
      <c r="AY215" s="244" t="s">
        <v>162</v>
      </c>
    </row>
    <row r="216" s="14" customFormat="1">
      <c r="A216" s="14"/>
      <c r="B216" s="245"/>
      <c r="C216" s="246"/>
      <c r="D216" s="236" t="s">
        <v>170</v>
      </c>
      <c r="E216" s="247" t="s">
        <v>1</v>
      </c>
      <c r="F216" s="248" t="s">
        <v>1326</v>
      </c>
      <c r="G216" s="246"/>
      <c r="H216" s="249">
        <v>21.539999999999999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170</v>
      </c>
      <c r="AU216" s="255" t="s">
        <v>87</v>
      </c>
      <c r="AV216" s="14" t="s">
        <v>87</v>
      </c>
      <c r="AW216" s="14" t="s">
        <v>33</v>
      </c>
      <c r="AX216" s="14" t="s">
        <v>78</v>
      </c>
      <c r="AY216" s="255" t="s">
        <v>162</v>
      </c>
    </row>
    <row r="217" s="14" customFormat="1">
      <c r="A217" s="14"/>
      <c r="B217" s="245"/>
      <c r="C217" s="246"/>
      <c r="D217" s="236" t="s">
        <v>170</v>
      </c>
      <c r="E217" s="247" t="s">
        <v>1</v>
      </c>
      <c r="F217" s="248" t="s">
        <v>1327</v>
      </c>
      <c r="G217" s="246"/>
      <c r="H217" s="249">
        <v>29.399999999999999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170</v>
      </c>
      <c r="AU217" s="255" t="s">
        <v>87</v>
      </c>
      <c r="AV217" s="14" t="s">
        <v>87</v>
      </c>
      <c r="AW217" s="14" t="s">
        <v>33</v>
      </c>
      <c r="AX217" s="14" t="s">
        <v>78</v>
      </c>
      <c r="AY217" s="255" t="s">
        <v>162</v>
      </c>
    </row>
    <row r="218" s="14" customFormat="1">
      <c r="A218" s="14"/>
      <c r="B218" s="245"/>
      <c r="C218" s="246"/>
      <c r="D218" s="236" t="s">
        <v>170</v>
      </c>
      <c r="E218" s="247" t="s">
        <v>1</v>
      </c>
      <c r="F218" s="248" t="s">
        <v>1328</v>
      </c>
      <c r="G218" s="246"/>
      <c r="H218" s="249">
        <v>4.8300000000000001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170</v>
      </c>
      <c r="AU218" s="255" t="s">
        <v>87</v>
      </c>
      <c r="AV218" s="14" t="s">
        <v>87</v>
      </c>
      <c r="AW218" s="14" t="s">
        <v>33</v>
      </c>
      <c r="AX218" s="14" t="s">
        <v>78</v>
      </c>
      <c r="AY218" s="255" t="s">
        <v>162</v>
      </c>
    </row>
    <row r="219" s="15" customFormat="1">
      <c r="A219" s="15"/>
      <c r="B219" s="256"/>
      <c r="C219" s="257"/>
      <c r="D219" s="236" t="s">
        <v>170</v>
      </c>
      <c r="E219" s="258" t="s">
        <v>1</v>
      </c>
      <c r="F219" s="259" t="s">
        <v>180</v>
      </c>
      <c r="G219" s="257"/>
      <c r="H219" s="260">
        <v>55.769999999999996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170</v>
      </c>
      <c r="AU219" s="266" t="s">
        <v>87</v>
      </c>
      <c r="AV219" s="15" t="s">
        <v>168</v>
      </c>
      <c r="AW219" s="15" t="s">
        <v>33</v>
      </c>
      <c r="AX219" s="15" t="s">
        <v>34</v>
      </c>
      <c r="AY219" s="266" t="s">
        <v>162</v>
      </c>
    </row>
    <row r="220" s="2" customFormat="1" ht="24.15" customHeight="1">
      <c r="A220" s="39"/>
      <c r="B220" s="40"/>
      <c r="C220" s="220" t="s">
        <v>300</v>
      </c>
      <c r="D220" s="220" t="s">
        <v>164</v>
      </c>
      <c r="E220" s="221" t="s">
        <v>1329</v>
      </c>
      <c r="F220" s="222" t="s">
        <v>1330</v>
      </c>
      <c r="G220" s="223" t="s">
        <v>392</v>
      </c>
      <c r="H220" s="224">
        <v>115.84999999999999</v>
      </c>
      <c r="I220" s="225"/>
      <c r="J220" s="226">
        <f>ROUND(I220*H220,1)</f>
        <v>0</v>
      </c>
      <c r="K220" s="227"/>
      <c r="L220" s="45"/>
      <c r="M220" s="228" t="s">
        <v>1</v>
      </c>
      <c r="N220" s="229" t="s">
        <v>43</v>
      </c>
      <c r="O220" s="92"/>
      <c r="P220" s="230">
        <f>O220*H220</f>
        <v>0</v>
      </c>
      <c r="Q220" s="230">
        <v>0.0011875200000000001</v>
      </c>
      <c r="R220" s="230">
        <f>Q220*H220</f>
        <v>0.13757419200000001</v>
      </c>
      <c r="S220" s="230">
        <v>1.0000000000000001E-05</v>
      </c>
      <c r="T220" s="231">
        <f>S220*H220</f>
        <v>0.0011585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168</v>
      </c>
      <c r="AT220" s="232" t="s">
        <v>164</v>
      </c>
      <c r="AU220" s="232" t="s">
        <v>87</v>
      </c>
      <c r="AY220" s="18" t="s">
        <v>162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34</v>
      </c>
      <c r="BK220" s="233">
        <f>ROUND(I220*H220,1)</f>
        <v>0</v>
      </c>
      <c r="BL220" s="18" t="s">
        <v>168</v>
      </c>
      <c r="BM220" s="232" t="s">
        <v>1331</v>
      </c>
    </row>
    <row r="221" s="13" customFormat="1">
      <c r="A221" s="13"/>
      <c r="B221" s="234"/>
      <c r="C221" s="235"/>
      <c r="D221" s="236" t="s">
        <v>170</v>
      </c>
      <c r="E221" s="237" t="s">
        <v>1</v>
      </c>
      <c r="F221" s="238" t="s">
        <v>1332</v>
      </c>
      <c r="G221" s="235"/>
      <c r="H221" s="237" t="s">
        <v>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170</v>
      </c>
      <c r="AU221" s="244" t="s">
        <v>87</v>
      </c>
      <c r="AV221" s="13" t="s">
        <v>34</v>
      </c>
      <c r="AW221" s="13" t="s">
        <v>33</v>
      </c>
      <c r="AX221" s="13" t="s">
        <v>78</v>
      </c>
      <c r="AY221" s="244" t="s">
        <v>162</v>
      </c>
    </row>
    <row r="222" s="14" customFormat="1">
      <c r="A222" s="14"/>
      <c r="B222" s="245"/>
      <c r="C222" s="246"/>
      <c r="D222" s="236" t="s">
        <v>170</v>
      </c>
      <c r="E222" s="247" t="s">
        <v>1</v>
      </c>
      <c r="F222" s="248" t="s">
        <v>1333</v>
      </c>
      <c r="G222" s="246"/>
      <c r="H222" s="249">
        <v>71.424999999999997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170</v>
      </c>
      <c r="AU222" s="255" t="s">
        <v>87</v>
      </c>
      <c r="AV222" s="14" t="s">
        <v>87</v>
      </c>
      <c r="AW222" s="14" t="s">
        <v>33</v>
      </c>
      <c r="AX222" s="14" t="s">
        <v>78</v>
      </c>
      <c r="AY222" s="255" t="s">
        <v>162</v>
      </c>
    </row>
    <row r="223" s="14" customFormat="1">
      <c r="A223" s="14"/>
      <c r="B223" s="245"/>
      <c r="C223" s="246"/>
      <c r="D223" s="236" t="s">
        <v>170</v>
      </c>
      <c r="E223" s="247" t="s">
        <v>1</v>
      </c>
      <c r="F223" s="248" t="s">
        <v>1334</v>
      </c>
      <c r="G223" s="246"/>
      <c r="H223" s="249">
        <v>44.424999999999997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170</v>
      </c>
      <c r="AU223" s="255" t="s">
        <v>87</v>
      </c>
      <c r="AV223" s="14" t="s">
        <v>87</v>
      </c>
      <c r="AW223" s="14" t="s">
        <v>33</v>
      </c>
      <c r="AX223" s="14" t="s">
        <v>78</v>
      </c>
      <c r="AY223" s="255" t="s">
        <v>162</v>
      </c>
    </row>
    <row r="224" s="15" customFormat="1">
      <c r="A224" s="15"/>
      <c r="B224" s="256"/>
      <c r="C224" s="257"/>
      <c r="D224" s="236" t="s">
        <v>170</v>
      </c>
      <c r="E224" s="258" t="s">
        <v>1</v>
      </c>
      <c r="F224" s="259" t="s">
        <v>180</v>
      </c>
      <c r="G224" s="257"/>
      <c r="H224" s="260">
        <v>115.84999999999999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6" t="s">
        <v>170</v>
      </c>
      <c r="AU224" s="266" t="s">
        <v>87</v>
      </c>
      <c r="AV224" s="15" t="s">
        <v>168</v>
      </c>
      <c r="AW224" s="15" t="s">
        <v>33</v>
      </c>
      <c r="AX224" s="15" t="s">
        <v>34</v>
      </c>
      <c r="AY224" s="266" t="s">
        <v>162</v>
      </c>
    </row>
    <row r="225" s="12" customFormat="1" ht="22.8" customHeight="1">
      <c r="A225" s="12"/>
      <c r="B225" s="204"/>
      <c r="C225" s="205"/>
      <c r="D225" s="206" t="s">
        <v>77</v>
      </c>
      <c r="E225" s="218" t="s">
        <v>194</v>
      </c>
      <c r="F225" s="218" t="s">
        <v>235</v>
      </c>
      <c r="G225" s="205"/>
      <c r="H225" s="205"/>
      <c r="I225" s="208"/>
      <c r="J225" s="219">
        <f>BK225</f>
        <v>0</v>
      </c>
      <c r="K225" s="205"/>
      <c r="L225" s="210"/>
      <c r="M225" s="211"/>
      <c r="N225" s="212"/>
      <c r="O225" s="212"/>
      <c r="P225" s="213">
        <f>SUM(P226:P240)</f>
        <v>0</v>
      </c>
      <c r="Q225" s="212"/>
      <c r="R225" s="213">
        <f>SUM(R226:R240)</f>
        <v>66.402615249999997</v>
      </c>
      <c r="S225" s="212"/>
      <c r="T225" s="214">
        <f>SUM(T226:T240)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5" t="s">
        <v>34</v>
      </c>
      <c r="AT225" s="216" t="s">
        <v>77</v>
      </c>
      <c r="AU225" s="216" t="s">
        <v>34</v>
      </c>
      <c r="AY225" s="215" t="s">
        <v>162</v>
      </c>
      <c r="BK225" s="217">
        <f>SUM(BK226:BK240)</f>
        <v>0</v>
      </c>
    </row>
    <row r="226" s="2" customFormat="1" ht="24.15" customHeight="1">
      <c r="A226" s="39"/>
      <c r="B226" s="40"/>
      <c r="C226" s="220" t="s">
        <v>304</v>
      </c>
      <c r="D226" s="220" t="s">
        <v>164</v>
      </c>
      <c r="E226" s="221" t="s">
        <v>237</v>
      </c>
      <c r="F226" s="222" t="s">
        <v>238</v>
      </c>
      <c r="G226" s="223" t="s">
        <v>167</v>
      </c>
      <c r="H226" s="224">
        <v>143.791</v>
      </c>
      <c r="I226" s="225"/>
      <c r="J226" s="226">
        <f>ROUND(I226*H226,1)</f>
        <v>0</v>
      </c>
      <c r="K226" s="227"/>
      <c r="L226" s="45"/>
      <c r="M226" s="228" t="s">
        <v>1</v>
      </c>
      <c r="N226" s="229" t="s">
        <v>43</v>
      </c>
      <c r="O226" s="92"/>
      <c r="P226" s="230">
        <f>O226*H226</f>
        <v>0</v>
      </c>
      <c r="Q226" s="230">
        <v>0.106</v>
      </c>
      <c r="R226" s="230">
        <f>Q226*H226</f>
        <v>15.241845999999999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168</v>
      </c>
      <c r="AT226" s="232" t="s">
        <v>164</v>
      </c>
      <c r="AU226" s="232" t="s">
        <v>87</v>
      </c>
      <c r="AY226" s="18" t="s">
        <v>162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34</v>
      </c>
      <c r="BK226" s="233">
        <f>ROUND(I226*H226,1)</f>
        <v>0</v>
      </c>
      <c r="BL226" s="18" t="s">
        <v>168</v>
      </c>
      <c r="BM226" s="232" t="s">
        <v>1335</v>
      </c>
    </row>
    <row r="227" s="13" customFormat="1">
      <c r="A227" s="13"/>
      <c r="B227" s="234"/>
      <c r="C227" s="235"/>
      <c r="D227" s="236" t="s">
        <v>170</v>
      </c>
      <c r="E227" s="237" t="s">
        <v>1</v>
      </c>
      <c r="F227" s="238" t="s">
        <v>171</v>
      </c>
      <c r="G227" s="235"/>
      <c r="H227" s="237" t="s">
        <v>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170</v>
      </c>
      <c r="AU227" s="244" t="s">
        <v>87</v>
      </c>
      <c r="AV227" s="13" t="s">
        <v>34</v>
      </c>
      <c r="AW227" s="13" t="s">
        <v>33</v>
      </c>
      <c r="AX227" s="13" t="s">
        <v>78</v>
      </c>
      <c r="AY227" s="244" t="s">
        <v>162</v>
      </c>
    </row>
    <row r="228" s="14" customFormat="1">
      <c r="A228" s="14"/>
      <c r="B228" s="245"/>
      <c r="C228" s="246"/>
      <c r="D228" s="236" t="s">
        <v>170</v>
      </c>
      <c r="E228" s="247" t="s">
        <v>1</v>
      </c>
      <c r="F228" s="248" t="s">
        <v>172</v>
      </c>
      <c r="G228" s="246"/>
      <c r="H228" s="249">
        <v>34.302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170</v>
      </c>
      <c r="AU228" s="255" t="s">
        <v>87</v>
      </c>
      <c r="AV228" s="14" t="s">
        <v>87</v>
      </c>
      <c r="AW228" s="14" t="s">
        <v>33</v>
      </c>
      <c r="AX228" s="14" t="s">
        <v>78</v>
      </c>
      <c r="AY228" s="255" t="s">
        <v>162</v>
      </c>
    </row>
    <row r="229" s="13" customFormat="1">
      <c r="A229" s="13"/>
      <c r="B229" s="234"/>
      <c r="C229" s="235"/>
      <c r="D229" s="236" t="s">
        <v>170</v>
      </c>
      <c r="E229" s="237" t="s">
        <v>1</v>
      </c>
      <c r="F229" s="238" t="s">
        <v>240</v>
      </c>
      <c r="G229" s="235"/>
      <c r="H229" s="237" t="s">
        <v>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170</v>
      </c>
      <c r="AU229" s="244" t="s">
        <v>87</v>
      </c>
      <c r="AV229" s="13" t="s">
        <v>34</v>
      </c>
      <c r="AW229" s="13" t="s">
        <v>33</v>
      </c>
      <c r="AX229" s="13" t="s">
        <v>78</v>
      </c>
      <c r="AY229" s="244" t="s">
        <v>162</v>
      </c>
    </row>
    <row r="230" s="14" customFormat="1">
      <c r="A230" s="14"/>
      <c r="B230" s="245"/>
      <c r="C230" s="246"/>
      <c r="D230" s="236" t="s">
        <v>170</v>
      </c>
      <c r="E230" s="247" t="s">
        <v>1</v>
      </c>
      <c r="F230" s="248" t="s">
        <v>1336</v>
      </c>
      <c r="G230" s="246"/>
      <c r="H230" s="249">
        <v>109.489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170</v>
      </c>
      <c r="AU230" s="255" t="s">
        <v>87</v>
      </c>
      <c r="AV230" s="14" t="s">
        <v>87</v>
      </c>
      <c r="AW230" s="14" t="s">
        <v>33</v>
      </c>
      <c r="AX230" s="14" t="s">
        <v>78</v>
      </c>
      <c r="AY230" s="255" t="s">
        <v>162</v>
      </c>
    </row>
    <row r="231" s="15" customFormat="1">
      <c r="A231" s="15"/>
      <c r="B231" s="256"/>
      <c r="C231" s="257"/>
      <c r="D231" s="236" t="s">
        <v>170</v>
      </c>
      <c r="E231" s="258" t="s">
        <v>1</v>
      </c>
      <c r="F231" s="259" t="s">
        <v>180</v>
      </c>
      <c r="G231" s="257"/>
      <c r="H231" s="260">
        <v>143.791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170</v>
      </c>
      <c r="AU231" s="266" t="s">
        <v>87</v>
      </c>
      <c r="AV231" s="15" t="s">
        <v>168</v>
      </c>
      <c r="AW231" s="15" t="s">
        <v>33</v>
      </c>
      <c r="AX231" s="15" t="s">
        <v>34</v>
      </c>
      <c r="AY231" s="266" t="s">
        <v>162</v>
      </c>
    </row>
    <row r="232" s="2" customFormat="1" ht="24.15" customHeight="1">
      <c r="A232" s="39"/>
      <c r="B232" s="40"/>
      <c r="C232" s="220" t="s">
        <v>309</v>
      </c>
      <c r="D232" s="220" t="s">
        <v>164</v>
      </c>
      <c r="E232" s="221" t="s">
        <v>242</v>
      </c>
      <c r="F232" s="222" t="s">
        <v>243</v>
      </c>
      <c r="G232" s="223" t="s">
        <v>167</v>
      </c>
      <c r="H232" s="224">
        <v>143.791</v>
      </c>
      <c r="I232" s="225"/>
      <c r="J232" s="226">
        <f>ROUND(I232*H232,1)</f>
        <v>0</v>
      </c>
      <c r="K232" s="227"/>
      <c r="L232" s="45"/>
      <c r="M232" s="228" t="s">
        <v>1</v>
      </c>
      <c r="N232" s="229" t="s">
        <v>43</v>
      </c>
      <c r="O232" s="92"/>
      <c r="P232" s="230">
        <f>O232*H232</f>
        <v>0</v>
      </c>
      <c r="Q232" s="230">
        <v>0.19700000000000001</v>
      </c>
      <c r="R232" s="230">
        <f>Q232*H232</f>
        <v>28.326827000000002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168</v>
      </c>
      <c r="AT232" s="232" t="s">
        <v>164</v>
      </c>
      <c r="AU232" s="232" t="s">
        <v>87</v>
      </c>
      <c r="AY232" s="18" t="s">
        <v>162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34</v>
      </c>
      <c r="BK232" s="233">
        <f>ROUND(I232*H232,1)</f>
        <v>0</v>
      </c>
      <c r="BL232" s="18" t="s">
        <v>168</v>
      </c>
      <c r="BM232" s="232" t="s">
        <v>1337</v>
      </c>
    </row>
    <row r="233" s="2" customFormat="1" ht="24.15" customHeight="1">
      <c r="A233" s="39"/>
      <c r="B233" s="40"/>
      <c r="C233" s="220" t="s">
        <v>317</v>
      </c>
      <c r="D233" s="220" t="s">
        <v>164</v>
      </c>
      <c r="E233" s="221" t="s">
        <v>246</v>
      </c>
      <c r="F233" s="222" t="s">
        <v>247</v>
      </c>
      <c r="G233" s="223" t="s">
        <v>167</v>
      </c>
      <c r="H233" s="224">
        <v>109.489</v>
      </c>
      <c r="I233" s="225"/>
      <c r="J233" s="226">
        <f>ROUND(I233*H233,1)</f>
        <v>0</v>
      </c>
      <c r="K233" s="227"/>
      <c r="L233" s="45"/>
      <c r="M233" s="228" t="s">
        <v>1</v>
      </c>
      <c r="N233" s="229" t="s">
        <v>43</v>
      </c>
      <c r="O233" s="92"/>
      <c r="P233" s="230">
        <f>O233*H233</f>
        <v>0</v>
      </c>
      <c r="Q233" s="230">
        <v>0.084250000000000005</v>
      </c>
      <c r="R233" s="230">
        <f>Q233*H233</f>
        <v>9.2244482500000018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168</v>
      </c>
      <c r="AT233" s="232" t="s">
        <v>164</v>
      </c>
      <c r="AU233" s="232" t="s">
        <v>87</v>
      </c>
      <c r="AY233" s="18" t="s">
        <v>162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34</v>
      </c>
      <c r="BK233" s="233">
        <f>ROUND(I233*H233,1)</f>
        <v>0</v>
      </c>
      <c r="BL233" s="18" t="s">
        <v>168</v>
      </c>
      <c r="BM233" s="232" t="s">
        <v>1338</v>
      </c>
    </row>
    <row r="234" s="13" customFormat="1">
      <c r="A234" s="13"/>
      <c r="B234" s="234"/>
      <c r="C234" s="235"/>
      <c r="D234" s="236" t="s">
        <v>170</v>
      </c>
      <c r="E234" s="237" t="s">
        <v>1</v>
      </c>
      <c r="F234" s="238" t="s">
        <v>1339</v>
      </c>
      <c r="G234" s="235"/>
      <c r="H234" s="237" t="s">
        <v>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170</v>
      </c>
      <c r="AU234" s="244" t="s">
        <v>87</v>
      </c>
      <c r="AV234" s="13" t="s">
        <v>34</v>
      </c>
      <c r="AW234" s="13" t="s">
        <v>33</v>
      </c>
      <c r="AX234" s="13" t="s">
        <v>78</v>
      </c>
      <c r="AY234" s="244" t="s">
        <v>162</v>
      </c>
    </row>
    <row r="235" s="14" customFormat="1">
      <c r="A235" s="14"/>
      <c r="B235" s="245"/>
      <c r="C235" s="246"/>
      <c r="D235" s="236" t="s">
        <v>170</v>
      </c>
      <c r="E235" s="247" t="s">
        <v>1</v>
      </c>
      <c r="F235" s="248" t="s">
        <v>1247</v>
      </c>
      <c r="G235" s="246"/>
      <c r="H235" s="249">
        <v>60.899999999999999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170</v>
      </c>
      <c r="AU235" s="255" t="s">
        <v>87</v>
      </c>
      <c r="AV235" s="14" t="s">
        <v>87</v>
      </c>
      <c r="AW235" s="14" t="s">
        <v>33</v>
      </c>
      <c r="AX235" s="14" t="s">
        <v>78</v>
      </c>
      <c r="AY235" s="255" t="s">
        <v>162</v>
      </c>
    </row>
    <row r="236" s="14" customFormat="1">
      <c r="A236" s="14"/>
      <c r="B236" s="245"/>
      <c r="C236" s="246"/>
      <c r="D236" s="236" t="s">
        <v>170</v>
      </c>
      <c r="E236" s="247" t="s">
        <v>1</v>
      </c>
      <c r="F236" s="248" t="s">
        <v>1248</v>
      </c>
      <c r="G236" s="246"/>
      <c r="H236" s="249">
        <v>28.715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170</v>
      </c>
      <c r="AU236" s="255" t="s">
        <v>87</v>
      </c>
      <c r="AV236" s="14" t="s">
        <v>87</v>
      </c>
      <c r="AW236" s="14" t="s">
        <v>33</v>
      </c>
      <c r="AX236" s="14" t="s">
        <v>78</v>
      </c>
      <c r="AY236" s="255" t="s">
        <v>162</v>
      </c>
    </row>
    <row r="237" s="14" customFormat="1">
      <c r="A237" s="14"/>
      <c r="B237" s="245"/>
      <c r="C237" s="246"/>
      <c r="D237" s="236" t="s">
        <v>170</v>
      </c>
      <c r="E237" s="247" t="s">
        <v>1</v>
      </c>
      <c r="F237" s="248" t="s">
        <v>1249</v>
      </c>
      <c r="G237" s="246"/>
      <c r="H237" s="249">
        <v>19.873999999999999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170</v>
      </c>
      <c r="AU237" s="255" t="s">
        <v>87</v>
      </c>
      <c r="AV237" s="14" t="s">
        <v>87</v>
      </c>
      <c r="AW237" s="14" t="s">
        <v>33</v>
      </c>
      <c r="AX237" s="14" t="s">
        <v>78</v>
      </c>
      <c r="AY237" s="255" t="s">
        <v>162</v>
      </c>
    </row>
    <row r="238" s="15" customFormat="1">
      <c r="A238" s="15"/>
      <c r="B238" s="256"/>
      <c r="C238" s="257"/>
      <c r="D238" s="236" t="s">
        <v>170</v>
      </c>
      <c r="E238" s="258" t="s">
        <v>1</v>
      </c>
      <c r="F238" s="259" t="s">
        <v>180</v>
      </c>
      <c r="G238" s="257"/>
      <c r="H238" s="260">
        <v>109.489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6" t="s">
        <v>170</v>
      </c>
      <c r="AU238" s="266" t="s">
        <v>87</v>
      </c>
      <c r="AV238" s="15" t="s">
        <v>168</v>
      </c>
      <c r="AW238" s="15" t="s">
        <v>33</v>
      </c>
      <c r="AX238" s="15" t="s">
        <v>34</v>
      </c>
      <c r="AY238" s="266" t="s">
        <v>162</v>
      </c>
    </row>
    <row r="239" s="2" customFormat="1" ht="24.15" customHeight="1">
      <c r="A239" s="39"/>
      <c r="B239" s="40"/>
      <c r="C239" s="267" t="s">
        <v>322</v>
      </c>
      <c r="D239" s="267" t="s">
        <v>250</v>
      </c>
      <c r="E239" s="268" t="s">
        <v>251</v>
      </c>
      <c r="F239" s="269" t="s">
        <v>252</v>
      </c>
      <c r="G239" s="270" t="s">
        <v>167</v>
      </c>
      <c r="H239" s="271">
        <v>120.438</v>
      </c>
      <c r="I239" s="272"/>
      <c r="J239" s="273">
        <f>ROUND(I239*H239,1)</f>
        <v>0</v>
      </c>
      <c r="K239" s="274"/>
      <c r="L239" s="275"/>
      <c r="M239" s="276" t="s">
        <v>1</v>
      </c>
      <c r="N239" s="277" t="s">
        <v>43</v>
      </c>
      <c r="O239" s="92"/>
      <c r="P239" s="230">
        <f>O239*H239</f>
        <v>0</v>
      </c>
      <c r="Q239" s="230">
        <v>0.113</v>
      </c>
      <c r="R239" s="230">
        <f>Q239*H239</f>
        <v>13.609494000000002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210</v>
      </c>
      <c r="AT239" s="232" t="s">
        <v>250</v>
      </c>
      <c r="AU239" s="232" t="s">
        <v>87</v>
      </c>
      <c r="AY239" s="18" t="s">
        <v>162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34</v>
      </c>
      <c r="BK239" s="233">
        <f>ROUND(I239*H239,1)</f>
        <v>0</v>
      </c>
      <c r="BL239" s="18" t="s">
        <v>168</v>
      </c>
      <c r="BM239" s="232" t="s">
        <v>1340</v>
      </c>
    </row>
    <row r="240" s="14" customFormat="1">
      <c r="A240" s="14"/>
      <c r="B240" s="245"/>
      <c r="C240" s="246"/>
      <c r="D240" s="236" t="s">
        <v>170</v>
      </c>
      <c r="E240" s="246"/>
      <c r="F240" s="248" t="s">
        <v>1341</v>
      </c>
      <c r="G240" s="246"/>
      <c r="H240" s="249">
        <v>120.438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170</v>
      </c>
      <c r="AU240" s="255" t="s">
        <v>87</v>
      </c>
      <c r="AV240" s="14" t="s">
        <v>87</v>
      </c>
      <c r="AW240" s="14" t="s">
        <v>4</v>
      </c>
      <c r="AX240" s="14" t="s">
        <v>34</v>
      </c>
      <c r="AY240" s="255" t="s">
        <v>162</v>
      </c>
    </row>
    <row r="241" s="12" customFormat="1" ht="22.8" customHeight="1">
      <c r="A241" s="12"/>
      <c r="B241" s="204"/>
      <c r="C241" s="205"/>
      <c r="D241" s="206" t="s">
        <v>77</v>
      </c>
      <c r="E241" s="218" t="s">
        <v>201</v>
      </c>
      <c r="F241" s="218" t="s">
        <v>264</v>
      </c>
      <c r="G241" s="205"/>
      <c r="H241" s="205"/>
      <c r="I241" s="208"/>
      <c r="J241" s="219">
        <f>BK241</f>
        <v>0</v>
      </c>
      <c r="K241" s="205"/>
      <c r="L241" s="210"/>
      <c r="M241" s="211"/>
      <c r="N241" s="212"/>
      <c r="O241" s="212"/>
      <c r="P241" s="213">
        <f>SUM(P242:P559)</f>
        <v>0</v>
      </c>
      <c r="Q241" s="212"/>
      <c r="R241" s="213">
        <f>SUM(R242:R559)</f>
        <v>137.6751998748</v>
      </c>
      <c r="S241" s="212"/>
      <c r="T241" s="214">
        <f>SUM(T242:T559)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5" t="s">
        <v>34</v>
      </c>
      <c r="AT241" s="216" t="s">
        <v>77</v>
      </c>
      <c r="AU241" s="216" t="s">
        <v>34</v>
      </c>
      <c r="AY241" s="215" t="s">
        <v>162</v>
      </c>
      <c r="BK241" s="217">
        <f>SUM(BK242:BK559)</f>
        <v>0</v>
      </c>
    </row>
    <row r="242" s="2" customFormat="1" ht="24.15" customHeight="1">
      <c r="A242" s="39"/>
      <c r="B242" s="40"/>
      <c r="C242" s="220" t="s">
        <v>326</v>
      </c>
      <c r="D242" s="220" t="s">
        <v>164</v>
      </c>
      <c r="E242" s="221" t="s">
        <v>266</v>
      </c>
      <c r="F242" s="222" t="s">
        <v>267</v>
      </c>
      <c r="G242" s="223" t="s">
        <v>167</v>
      </c>
      <c r="H242" s="224">
        <v>3</v>
      </c>
      <c r="I242" s="225"/>
      <c r="J242" s="226">
        <f>ROUND(I242*H242,1)</f>
        <v>0</v>
      </c>
      <c r="K242" s="227"/>
      <c r="L242" s="45"/>
      <c r="M242" s="228" t="s">
        <v>1</v>
      </c>
      <c r="N242" s="229" t="s">
        <v>43</v>
      </c>
      <c r="O242" s="92"/>
      <c r="P242" s="230">
        <f>O242*H242</f>
        <v>0</v>
      </c>
      <c r="Q242" s="230">
        <v>0.0043839999999999999</v>
      </c>
      <c r="R242" s="230">
        <f>Q242*H242</f>
        <v>0.013152000000000001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168</v>
      </c>
      <c r="AT242" s="232" t="s">
        <v>164</v>
      </c>
      <c r="AU242" s="232" t="s">
        <v>87</v>
      </c>
      <c r="AY242" s="18" t="s">
        <v>162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34</v>
      </c>
      <c r="BK242" s="233">
        <f>ROUND(I242*H242,1)</f>
        <v>0</v>
      </c>
      <c r="BL242" s="18" t="s">
        <v>168</v>
      </c>
      <c r="BM242" s="232" t="s">
        <v>1342</v>
      </c>
    </row>
    <row r="243" s="13" customFormat="1">
      <c r="A243" s="13"/>
      <c r="B243" s="234"/>
      <c r="C243" s="235"/>
      <c r="D243" s="236" t="s">
        <v>170</v>
      </c>
      <c r="E243" s="237" t="s">
        <v>1</v>
      </c>
      <c r="F243" s="238" t="s">
        <v>1313</v>
      </c>
      <c r="G243" s="235"/>
      <c r="H243" s="237" t="s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170</v>
      </c>
      <c r="AU243" s="244" t="s">
        <v>87</v>
      </c>
      <c r="AV243" s="13" t="s">
        <v>34</v>
      </c>
      <c r="AW243" s="13" t="s">
        <v>33</v>
      </c>
      <c r="AX243" s="13" t="s">
        <v>78</v>
      </c>
      <c r="AY243" s="244" t="s">
        <v>162</v>
      </c>
    </row>
    <row r="244" s="14" customFormat="1">
      <c r="A244" s="14"/>
      <c r="B244" s="245"/>
      <c r="C244" s="246"/>
      <c r="D244" s="236" t="s">
        <v>170</v>
      </c>
      <c r="E244" s="247" t="s">
        <v>1</v>
      </c>
      <c r="F244" s="248" t="s">
        <v>1314</v>
      </c>
      <c r="G244" s="246"/>
      <c r="H244" s="249">
        <v>3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170</v>
      </c>
      <c r="AU244" s="255" t="s">
        <v>87</v>
      </c>
      <c r="AV244" s="14" t="s">
        <v>87</v>
      </c>
      <c r="AW244" s="14" t="s">
        <v>33</v>
      </c>
      <c r="AX244" s="14" t="s">
        <v>34</v>
      </c>
      <c r="AY244" s="255" t="s">
        <v>162</v>
      </c>
    </row>
    <row r="245" s="2" customFormat="1" ht="24.15" customHeight="1">
      <c r="A245" s="39"/>
      <c r="B245" s="40"/>
      <c r="C245" s="220" t="s">
        <v>332</v>
      </c>
      <c r="D245" s="220" t="s">
        <v>164</v>
      </c>
      <c r="E245" s="221" t="s">
        <v>271</v>
      </c>
      <c r="F245" s="222" t="s">
        <v>272</v>
      </c>
      <c r="G245" s="223" t="s">
        <v>167</v>
      </c>
      <c r="H245" s="224">
        <v>3</v>
      </c>
      <c r="I245" s="225"/>
      <c r="J245" s="226">
        <f>ROUND(I245*H245,1)</f>
        <v>0</v>
      </c>
      <c r="K245" s="227"/>
      <c r="L245" s="45"/>
      <c r="M245" s="228" t="s">
        <v>1</v>
      </c>
      <c r="N245" s="229" t="s">
        <v>43</v>
      </c>
      <c r="O245" s="92"/>
      <c r="P245" s="230">
        <f>O245*H245</f>
        <v>0</v>
      </c>
      <c r="Q245" s="230">
        <v>0.015400000000000001</v>
      </c>
      <c r="R245" s="230">
        <f>Q245*H245</f>
        <v>0.046200000000000005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168</v>
      </c>
      <c r="AT245" s="232" t="s">
        <v>164</v>
      </c>
      <c r="AU245" s="232" t="s">
        <v>87</v>
      </c>
      <c r="AY245" s="18" t="s">
        <v>162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34</v>
      </c>
      <c r="BK245" s="233">
        <f>ROUND(I245*H245,1)</f>
        <v>0</v>
      </c>
      <c r="BL245" s="18" t="s">
        <v>168</v>
      </c>
      <c r="BM245" s="232" t="s">
        <v>1343</v>
      </c>
    </row>
    <row r="246" s="2" customFormat="1" ht="24.15" customHeight="1">
      <c r="A246" s="39"/>
      <c r="B246" s="40"/>
      <c r="C246" s="220" t="s">
        <v>344</v>
      </c>
      <c r="D246" s="220" t="s">
        <v>164</v>
      </c>
      <c r="E246" s="221" t="s">
        <v>274</v>
      </c>
      <c r="F246" s="222" t="s">
        <v>275</v>
      </c>
      <c r="G246" s="223" t="s">
        <v>167</v>
      </c>
      <c r="H246" s="224">
        <v>392.76100000000002</v>
      </c>
      <c r="I246" s="225"/>
      <c r="J246" s="226">
        <f>ROUND(I246*H246,1)</f>
        <v>0</v>
      </c>
      <c r="K246" s="227"/>
      <c r="L246" s="45"/>
      <c r="M246" s="228" t="s">
        <v>1</v>
      </c>
      <c r="N246" s="229" t="s">
        <v>43</v>
      </c>
      <c r="O246" s="92"/>
      <c r="P246" s="230">
        <f>O246*H246</f>
        <v>0</v>
      </c>
      <c r="Q246" s="230">
        <v>0.033579999999999999</v>
      </c>
      <c r="R246" s="230">
        <f>Q246*H246</f>
        <v>13.18891438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168</v>
      </c>
      <c r="AT246" s="232" t="s">
        <v>164</v>
      </c>
      <c r="AU246" s="232" t="s">
        <v>87</v>
      </c>
      <c r="AY246" s="18" t="s">
        <v>162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34</v>
      </c>
      <c r="BK246" s="233">
        <f>ROUND(I246*H246,1)</f>
        <v>0</v>
      </c>
      <c r="BL246" s="18" t="s">
        <v>168</v>
      </c>
      <c r="BM246" s="232" t="s">
        <v>1344</v>
      </c>
    </row>
    <row r="247" s="13" customFormat="1">
      <c r="A247" s="13"/>
      <c r="B247" s="234"/>
      <c r="C247" s="235"/>
      <c r="D247" s="236" t="s">
        <v>170</v>
      </c>
      <c r="E247" s="237" t="s">
        <v>1</v>
      </c>
      <c r="F247" s="238" t="s">
        <v>277</v>
      </c>
      <c r="G247" s="235"/>
      <c r="H247" s="237" t="s">
        <v>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170</v>
      </c>
      <c r="AU247" s="244" t="s">
        <v>87</v>
      </c>
      <c r="AV247" s="13" t="s">
        <v>34</v>
      </c>
      <c r="AW247" s="13" t="s">
        <v>33</v>
      </c>
      <c r="AX247" s="13" t="s">
        <v>78</v>
      </c>
      <c r="AY247" s="244" t="s">
        <v>162</v>
      </c>
    </row>
    <row r="248" s="14" customFormat="1">
      <c r="A248" s="14"/>
      <c r="B248" s="245"/>
      <c r="C248" s="246"/>
      <c r="D248" s="236" t="s">
        <v>170</v>
      </c>
      <c r="E248" s="247" t="s">
        <v>1</v>
      </c>
      <c r="F248" s="248" t="s">
        <v>1345</v>
      </c>
      <c r="G248" s="246"/>
      <c r="H248" s="249">
        <v>17.82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170</v>
      </c>
      <c r="AU248" s="255" t="s">
        <v>87</v>
      </c>
      <c r="AV248" s="14" t="s">
        <v>87</v>
      </c>
      <c r="AW248" s="14" t="s">
        <v>33</v>
      </c>
      <c r="AX248" s="14" t="s">
        <v>78</v>
      </c>
      <c r="AY248" s="255" t="s">
        <v>162</v>
      </c>
    </row>
    <row r="249" s="14" customFormat="1">
      <c r="A249" s="14"/>
      <c r="B249" s="245"/>
      <c r="C249" s="246"/>
      <c r="D249" s="236" t="s">
        <v>170</v>
      </c>
      <c r="E249" s="247" t="s">
        <v>1</v>
      </c>
      <c r="F249" s="248" t="s">
        <v>1346</v>
      </c>
      <c r="G249" s="246"/>
      <c r="H249" s="249">
        <v>43.799999999999997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170</v>
      </c>
      <c r="AU249" s="255" t="s">
        <v>87</v>
      </c>
      <c r="AV249" s="14" t="s">
        <v>87</v>
      </c>
      <c r="AW249" s="14" t="s">
        <v>33</v>
      </c>
      <c r="AX249" s="14" t="s">
        <v>78</v>
      </c>
      <c r="AY249" s="255" t="s">
        <v>162</v>
      </c>
    </row>
    <row r="250" s="14" customFormat="1">
      <c r="A250" s="14"/>
      <c r="B250" s="245"/>
      <c r="C250" s="246"/>
      <c r="D250" s="236" t="s">
        <v>170</v>
      </c>
      <c r="E250" s="247" t="s">
        <v>1</v>
      </c>
      <c r="F250" s="248" t="s">
        <v>1347</v>
      </c>
      <c r="G250" s="246"/>
      <c r="H250" s="249">
        <v>205.91999999999999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170</v>
      </c>
      <c r="AU250" s="255" t="s">
        <v>87</v>
      </c>
      <c r="AV250" s="14" t="s">
        <v>87</v>
      </c>
      <c r="AW250" s="14" t="s">
        <v>33</v>
      </c>
      <c r="AX250" s="14" t="s">
        <v>78</v>
      </c>
      <c r="AY250" s="255" t="s">
        <v>162</v>
      </c>
    </row>
    <row r="251" s="14" customFormat="1">
      <c r="A251" s="14"/>
      <c r="B251" s="245"/>
      <c r="C251" s="246"/>
      <c r="D251" s="236" t="s">
        <v>170</v>
      </c>
      <c r="E251" s="247" t="s">
        <v>1</v>
      </c>
      <c r="F251" s="248" t="s">
        <v>1348</v>
      </c>
      <c r="G251" s="246"/>
      <c r="H251" s="249">
        <v>49.979999999999997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170</v>
      </c>
      <c r="AU251" s="255" t="s">
        <v>87</v>
      </c>
      <c r="AV251" s="14" t="s">
        <v>87</v>
      </c>
      <c r="AW251" s="14" t="s">
        <v>33</v>
      </c>
      <c r="AX251" s="14" t="s">
        <v>78</v>
      </c>
      <c r="AY251" s="255" t="s">
        <v>162</v>
      </c>
    </row>
    <row r="252" s="14" customFormat="1">
      <c r="A252" s="14"/>
      <c r="B252" s="245"/>
      <c r="C252" s="246"/>
      <c r="D252" s="236" t="s">
        <v>170</v>
      </c>
      <c r="E252" s="247" t="s">
        <v>1</v>
      </c>
      <c r="F252" s="248" t="s">
        <v>1349</v>
      </c>
      <c r="G252" s="246"/>
      <c r="H252" s="249">
        <v>7.9199999999999999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170</v>
      </c>
      <c r="AU252" s="255" t="s">
        <v>87</v>
      </c>
      <c r="AV252" s="14" t="s">
        <v>87</v>
      </c>
      <c r="AW252" s="14" t="s">
        <v>33</v>
      </c>
      <c r="AX252" s="14" t="s">
        <v>78</v>
      </c>
      <c r="AY252" s="255" t="s">
        <v>162</v>
      </c>
    </row>
    <row r="253" s="14" customFormat="1">
      <c r="A253" s="14"/>
      <c r="B253" s="245"/>
      <c r="C253" s="246"/>
      <c r="D253" s="236" t="s">
        <v>170</v>
      </c>
      <c r="E253" s="247" t="s">
        <v>1</v>
      </c>
      <c r="F253" s="248" t="s">
        <v>1350</v>
      </c>
      <c r="G253" s="246"/>
      <c r="H253" s="249">
        <v>29.399999999999999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170</v>
      </c>
      <c r="AU253" s="255" t="s">
        <v>87</v>
      </c>
      <c r="AV253" s="14" t="s">
        <v>87</v>
      </c>
      <c r="AW253" s="14" t="s">
        <v>33</v>
      </c>
      <c r="AX253" s="14" t="s">
        <v>78</v>
      </c>
      <c r="AY253" s="255" t="s">
        <v>162</v>
      </c>
    </row>
    <row r="254" s="14" customFormat="1">
      <c r="A254" s="14"/>
      <c r="B254" s="245"/>
      <c r="C254" s="246"/>
      <c r="D254" s="236" t="s">
        <v>170</v>
      </c>
      <c r="E254" s="247" t="s">
        <v>1</v>
      </c>
      <c r="F254" s="248" t="s">
        <v>1351</v>
      </c>
      <c r="G254" s="246"/>
      <c r="H254" s="249">
        <v>14.1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170</v>
      </c>
      <c r="AU254" s="255" t="s">
        <v>87</v>
      </c>
      <c r="AV254" s="14" t="s">
        <v>87</v>
      </c>
      <c r="AW254" s="14" t="s">
        <v>33</v>
      </c>
      <c r="AX254" s="14" t="s">
        <v>78</v>
      </c>
      <c r="AY254" s="255" t="s">
        <v>162</v>
      </c>
    </row>
    <row r="255" s="14" customFormat="1">
      <c r="A255" s="14"/>
      <c r="B255" s="245"/>
      <c r="C255" s="246"/>
      <c r="D255" s="236" t="s">
        <v>170</v>
      </c>
      <c r="E255" s="247" t="s">
        <v>1</v>
      </c>
      <c r="F255" s="248" t="s">
        <v>1352</v>
      </c>
      <c r="G255" s="246"/>
      <c r="H255" s="249">
        <v>4.3200000000000003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170</v>
      </c>
      <c r="AU255" s="255" t="s">
        <v>87</v>
      </c>
      <c r="AV255" s="14" t="s">
        <v>87</v>
      </c>
      <c r="AW255" s="14" t="s">
        <v>33</v>
      </c>
      <c r="AX255" s="14" t="s">
        <v>78</v>
      </c>
      <c r="AY255" s="255" t="s">
        <v>162</v>
      </c>
    </row>
    <row r="256" s="14" customFormat="1">
      <c r="A256" s="14"/>
      <c r="B256" s="245"/>
      <c r="C256" s="246"/>
      <c r="D256" s="236" t="s">
        <v>170</v>
      </c>
      <c r="E256" s="247" t="s">
        <v>1</v>
      </c>
      <c r="F256" s="248" t="s">
        <v>1353</v>
      </c>
      <c r="G256" s="246"/>
      <c r="H256" s="249">
        <v>3.6000000000000001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170</v>
      </c>
      <c r="AU256" s="255" t="s">
        <v>87</v>
      </c>
      <c r="AV256" s="14" t="s">
        <v>87</v>
      </c>
      <c r="AW256" s="14" t="s">
        <v>33</v>
      </c>
      <c r="AX256" s="14" t="s">
        <v>78</v>
      </c>
      <c r="AY256" s="255" t="s">
        <v>162</v>
      </c>
    </row>
    <row r="257" s="14" customFormat="1">
      <c r="A257" s="14"/>
      <c r="B257" s="245"/>
      <c r="C257" s="246"/>
      <c r="D257" s="236" t="s">
        <v>170</v>
      </c>
      <c r="E257" s="247" t="s">
        <v>1</v>
      </c>
      <c r="F257" s="248" t="s">
        <v>1354</v>
      </c>
      <c r="G257" s="246"/>
      <c r="H257" s="249">
        <v>2.2799999999999998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170</v>
      </c>
      <c r="AU257" s="255" t="s">
        <v>87</v>
      </c>
      <c r="AV257" s="14" t="s">
        <v>87</v>
      </c>
      <c r="AW257" s="14" t="s">
        <v>33</v>
      </c>
      <c r="AX257" s="14" t="s">
        <v>78</v>
      </c>
      <c r="AY257" s="255" t="s">
        <v>162</v>
      </c>
    </row>
    <row r="258" s="13" customFormat="1">
      <c r="A258" s="13"/>
      <c r="B258" s="234"/>
      <c r="C258" s="235"/>
      <c r="D258" s="236" t="s">
        <v>170</v>
      </c>
      <c r="E258" s="237" t="s">
        <v>1</v>
      </c>
      <c r="F258" s="238" t="s">
        <v>433</v>
      </c>
      <c r="G258" s="235"/>
      <c r="H258" s="237" t="s">
        <v>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170</v>
      </c>
      <c r="AU258" s="244" t="s">
        <v>87</v>
      </c>
      <c r="AV258" s="13" t="s">
        <v>34</v>
      </c>
      <c r="AW258" s="13" t="s">
        <v>33</v>
      </c>
      <c r="AX258" s="13" t="s">
        <v>78</v>
      </c>
      <c r="AY258" s="244" t="s">
        <v>162</v>
      </c>
    </row>
    <row r="259" s="14" customFormat="1">
      <c r="A259" s="14"/>
      <c r="B259" s="245"/>
      <c r="C259" s="246"/>
      <c r="D259" s="236" t="s">
        <v>170</v>
      </c>
      <c r="E259" s="247" t="s">
        <v>1</v>
      </c>
      <c r="F259" s="248" t="s">
        <v>1355</v>
      </c>
      <c r="G259" s="246"/>
      <c r="H259" s="249">
        <v>5.9279999999999999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170</v>
      </c>
      <c r="AU259" s="255" t="s">
        <v>87</v>
      </c>
      <c r="AV259" s="14" t="s">
        <v>87</v>
      </c>
      <c r="AW259" s="14" t="s">
        <v>33</v>
      </c>
      <c r="AX259" s="14" t="s">
        <v>78</v>
      </c>
      <c r="AY259" s="255" t="s">
        <v>162</v>
      </c>
    </row>
    <row r="260" s="13" customFormat="1">
      <c r="A260" s="13"/>
      <c r="B260" s="234"/>
      <c r="C260" s="235"/>
      <c r="D260" s="236" t="s">
        <v>170</v>
      </c>
      <c r="E260" s="237" t="s">
        <v>1</v>
      </c>
      <c r="F260" s="238" t="s">
        <v>285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170</v>
      </c>
      <c r="AU260" s="244" t="s">
        <v>87</v>
      </c>
      <c r="AV260" s="13" t="s">
        <v>34</v>
      </c>
      <c r="AW260" s="13" t="s">
        <v>33</v>
      </c>
      <c r="AX260" s="13" t="s">
        <v>78</v>
      </c>
      <c r="AY260" s="244" t="s">
        <v>162</v>
      </c>
    </row>
    <row r="261" s="14" customFormat="1">
      <c r="A261" s="14"/>
      <c r="B261" s="245"/>
      <c r="C261" s="246"/>
      <c r="D261" s="236" t="s">
        <v>170</v>
      </c>
      <c r="E261" s="247" t="s">
        <v>1</v>
      </c>
      <c r="F261" s="248" t="s">
        <v>1356</v>
      </c>
      <c r="G261" s="246"/>
      <c r="H261" s="249">
        <v>7.6929999999999996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170</v>
      </c>
      <c r="AU261" s="255" t="s">
        <v>87</v>
      </c>
      <c r="AV261" s="14" t="s">
        <v>87</v>
      </c>
      <c r="AW261" s="14" t="s">
        <v>33</v>
      </c>
      <c r="AX261" s="14" t="s">
        <v>78</v>
      </c>
      <c r="AY261" s="255" t="s">
        <v>162</v>
      </c>
    </row>
    <row r="262" s="15" customFormat="1">
      <c r="A262" s="15"/>
      <c r="B262" s="256"/>
      <c r="C262" s="257"/>
      <c r="D262" s="236" t="s">
        <v>170</v>
      </c>
      <c r="E262" s="258" t="s">
        <v>1</v>
      </c>
      <c r="F262" s="259" t="s">
        <v>180</v>
      </c>
      <c r="G262" s="257"/>
      <c r="H262" s="260">
        <v>392.76100000000002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170</v>
      </c>
      <c r="AU262" s="266" t="s">
        <v>87</v>
      </c>
      <c r="AV262" s="15" t="s">
        <v>168</v>
      </c>
      <c r="AW262" s="15" t="s">
        <v>33</v>
      </c>
      <c r="AX262" s="15" t="s">
        <v>34</v>
      </c>
      <c r="AY262" s="266" t="s">
        <v>162</v>
      </c>
    </row>
    <row r="263" s="2" customFormat="1" ht="24.15" customHeight="1">
      <c r="A263" s="39"/>
      <c r="B263" s="40"/>
      <c r="C263" s="220" t="s">
        <v>349</v>
      </c>
      <c r="D263" s="220" t="s">
        <v>164</v>
      </c>
      <c r="E263" s="221" t="s">
        <v>1357</v>
      </c>
      <c r="F263" s="222" t="s">
        <v>1358</v>
      </c>
      <c r="G263" s="223" t="s">
        <v>167</v>
      </c>
      <c r="H263" s="224">
        <v>491.476</v>
      </c>
      <c r="I263" s="225"/>
      <c r="J263" s="226">
        <f>ROUND(I263*H263,1)</f>
        <v>0</v>
      </c>
      <c r="K263" s="227"/>
      <c r="L263" s="45"/>
      <c r="M263" s="228" t="s">
        <v>1</v>
      </c>
      <c r="N263" s="229" t="s">
        <v>43</v>
      </c>
      <c r="O263" s="92"/>
      <c r="P263" s="230">
        <f>O263*H263</f>
        <v>0</v>
      </c>
      <c r="Q263" s="230">
        <v>0.034500000000000003</v>
      </c>
      <c r="R263" s="230">
        <f>Q263*H263</f>
        <v>16.955922000000001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168</v>
      </c>
      <c r="AT263" s="232" t="s">
        <v>164</v>
      </c>
      <c r="AU263" s="232" t="s">
        <v>87</v>
      </c>
      <c r="AY263" s="18" t="s">
        <v>162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34</v>
      </c>
      <c r="BK263" s="233">
        <f>ROUND(I263*H263,1)</f>
        <v>0</v>
      </c>
      <c r="BL263" s="18" t="s">
        <v>168</v>
      </c>
      <c r="BM263" s="232" t="s">
        <v>1359</v>
      </c>
    </row>
    <row r="264" s="2" customFormat="1" ht="21.75" customHeight="1">
      <c r="A264" s="39"/>
      <c r="B264" s="40"/>
      <c r="C264" s="220" t="s">
        <v>371</v>
      </c>
      <c r="D264" s="220" t="s">
        <v>164</v>
      </c>
      <c r="E264" s="221" t="s">
        <v>1360</v>
      </c>
      <c r="F264" s="222" t="s">
        <v>1361</v>
      </c>
      <c r="G264" s="223" t="s">
        <v>167</v>
      </c>
      <c r="H264" s="224">
        <v>245.738</v>
      </c>
      <c r="I264" s="225"/>
      <c r="J264" s="226">
        <f>ROUND(I264*H264,1)</f>
        <v>0</v>
      </c>
      <c r="K264" s="227"/>
      <c r="L264" s="45"/>
      <c r="M264" s="228" t="s">
        <v>1</v>
      </c>
      <c r="N264" s="229" t="s">
        <v>43</v>
      </c>
      <c r="O264" s="92"/>
      <c r="P264" s="230">
        <f>O264*H264</f>
        <v>0</v>
      </c>
      <c r="Q264" s="230">
        <v>0.016</v>
      </c>
      <c r="R264" s="230">
        <f>Q264*H264</f>
        <v>3.9318080000000002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168</v>
      </c>
      <c r="AT264" s="232" t="s">
        <v>164</v>
      </c>
      <c r="AU264" s="232" t="s">
        <v>87</v>
      </c>
      <c r="AY264" s="18" t="s">
        <v>162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34</v>
      </c>
      <c r="BK264" s="233">
        <f>ROUND(I264*H264,1)</f>
        <v>0</v>
      </c>
      <c r="BL264" s="18" t="s">
        <v>168</v>
      </c>
      <c r="BM264" s="232" t="s">
        <v>1362</v>
      </c>
    </row>
    <row r="265" s="14" customFormat="1">
      <c r="A265" s="14"/>
      <c r="B265" s="245"/>
      <c r="C265" s="246"/>
      <c r="D265" s="236" t="s">
        <v>170</v>
      </c>
      <c r="E265" s="247" t="s">
        <v>1</v>
      </c>
      <c r="F265" s="248" t="s">
        <v>1363</v>
      </c>
      <c r="G265" s="246"/>
      <c r="H265" s="249">
        <v>245.738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170</v>
      </c>
      <c r="AU265" s="255" t="s">
        <v>87</v>
      </c>
      <c r="AV265" s="14" t="s">
        <v>87</v>
      </c>
      <c r="AW265" s="14" t="s">
        <v>33</v>
      </c>
      <c r="AX265" s="14" t="s">
        <v>34</v>
      </c>
      <c r="AY265" s="255" t="s">
        <v>162</v>
      </c>
    </row>
    <row r="266" s="2" customFormat="1" ht="24.15" customHeight="1">
      <c r="A266" s="39"/>
      <c r="B266" s="40"/>
      <c r="C266" s="220" t="s">
        <v>376</v>
      </c>
      <c r="D266" s="220" t="s">
        <v>164</v>
      </c>
      <c r="E266" s="221" t="s">
        <v>288</v>
      </c>
      <c r="F266" s="222" t="s">
        <v>289</v>
      </c>
      <c r="G266" s="223" t="s">
        <v>167</v>
      </c>
      <c r="H266" s="224">
        <v>99.417000000000002</v>
      </c>
      <c r="I266" s="225"/>
      <c r="J266" s="226">
        <f>ROUND(I266*H266,1)</f>
        <v>0</v>
      </c>
      <c r="K266" s="227"/>
      <c r="L266" s="45"/>
      <c r="M266" s="228" t="s">
        <v>1</v>
      </c>
      <c r="N266" s="229" t="s">
        <v>43</v>
      </c>
      <c r="O266" s="92"/>
      <c r="P266" s="230">
        <f>O266*H266</f>
        <v>0</v>
      </c>
      <c r="Q266" s="230">
        <v>0.0043839999999999999</v>
      </c>
      <c r="R266" s="230">
        <f>Q266*H266</f>
        <v>0.435844128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168</v>
      </c>
      <c r="AT266" s="232" t="s">
        <v>164</v>
      </c>
      <c r="AU266" s="232" t="s">
        <v>87</v>
      </c>
      <c r="AY266" s="18" t="s">
        <v>162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34</v>
      </c>
      <c r="BK266" s="233">
        <f>ROUND(I266*H266,1)</f>
        <v>0</v>
      </c>
      <c r="BL266" s="18" t="s">
        <v>168</v>
      </c>
      <c r="BM266" s="232" t="s">
        <v>1364</v>
      </c>
    </row>
    <row r="267" s="13" customFormat="1">
      <c r="A267" s="13"/>
      <c r="B267" s="234"/>
      <c r="C267" s="235"/>
      <c r="D267" s="236" t="s">
        <v>170</v>
      </c>
      <c r="E267" s="237" t="s">
        <v>1</v>
      </c>
      <c r="F267" s="238" t="s">
        <v>1365</v>
      </c>
      <c r="G267" s="235"/>
      <c r="H267" s="237" t="s">
        <v>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170</v>
      </c>
      <c r="AU267" s="244" t="s">
        <v>87</v>
      </c>
      <c r="AV267" s="13" t="s">
        <v>34</v>
      </c>
      <c r="AW267" s="13" t="s">
        <v>33</v>
      </c>
      <c r="AX267" s="13" t="s">
        <v>78</v>
      </c>
      <c r="AY267" s="244" t="s">
        <v>162</v>
      </c>
    </row>
    <row r="268" s="14" customFormat="1">
      <c r="A268" s="14"/>
      <c r="B268" s="245"/>
      <c r="C268" s="246"/>
      <c r="D268" s="236" t="s">
        <v>170</v>
      </c>
      <c r="E268" s="247" t="s">
        <v>1</v>
      </c>
      <c r="F268" s="248" t="s">
        <v>1366</v>
      </c>
      <c r="G268" s="246"/>
      <c r="H268" s="249">
        <v>89.025999999999996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170</v>
      </c>
      <c r="AU268" s="255" t="s">
        <v>87</v>
      </c>
      <c r="AV268" s="14" t="s">
        <v>87</v>
      </c>
      <c r="AW268" s="14" t="s">
        <v>33</v>
      </c>
      <c r="AX268" s="14" t="s">
        <v>78</v>
      </c>
      <c r="AY268" s="255" t="s">
        <v>162</v>
      </c>
    </row>
    <row r="269" s="13" customFormat="1">
      <c r="A269" s="13"/>
      <c r="B269" s="234"/>
      <c r="C269" s="235"/>
      <c r="D269" s="236" t="s">
        <v>170</v>
      </c>
      <c r="E269" s="237" t="s">
        <v>1</v>
      </c>
      <c r="F269" s="238" t="s">
        <v>1367</v>
      </c>
      <c r="G269" s="235"/>
      <c r="H269" s="237" t="s">
        <v>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170</v>
      </c>
      <c r="AU269" s="244" t="s">
        <v>87</v>
      </c>
      <c r="AV269" s="13" t="s">
        <v>34</v>
      </c>
      <c r="AW269" s="13" t="s">
        <v>33</v>
      </c>
      <c r="AX269" s="13" t="s">
        <v>78</v>
      </c>
      <c r="AY269" s="244" t="s">
        <v>162</v>
      </c>
    </row>
    <row r="270" s="14" customFormat="1">
      <c r="A270" s="14"/>
      <c r="B270" s="245"/>
      <c r="C270" s="246"/>
      <c r="D270" s="236" t="s">
        <v>170</v>
      </c>
      <c r="E270" s="247" t="s">
        <v>1</v>
      </c>
      <c r="F270" s="248" t="s">
        <v>1368</v>
      </c>
      <c r="G270" s="246"/>
      <c r="H270" s="249">
        <v>4.2110000000000003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170</v>
      </c>
      <c r="AU270" s="255" t="s">
        <v>87</v>
      </c>
      <c r="AV270" s="14" t="s">
        <v>87</v>
      </c>
      <c r="AW270" s="14" t="s">
        <v>33</v>
      </c>
      <c r="AX270" s="14" t="s">
        <v>78</v>
      </c>
      <c r="AY270" s="255" t="s">
        <v>162</v>
      </c>
    </row>
    <row r="271" s="13" customFormat="1">
      <c r="A271" s="13"/>
      <c r="B271" s="234"/>
      <c r="C271" s="235"/>
      <c r="D271" s="236" t="s">
        <v>170</v>
      </c>
      <c r="E271" s="237" t="s">
        <v>1</v>
      </c>
      <c r="F271" s="238" t="s">
        <v>1369</v>
      </c>
      <c r="G271" s="235"/>
      <c r="H271" s="237" t="s">
        <v>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170</v>
      </c>
      <c r="AU271" s="244" t="s">
        <v>87</v>
      </c>
      <c r="AV271" s="13" t="s">
        <v>34</v>
      </c>
      <c r="AW271" s="13" t="s">
        <v>33</v>
      </c>
      <c r="AX271" s="13" t="s">
        <v>78</v>
      </c>
      <c r="AY271" s="244" t="s">
        <v>162</v>
      </c>
    </row>
    <row r="272" s="14" customFormat="1">
      <c r="A272" s="14"/>
      <c r="B272" s="245"/>
      <c r="C272" s="246"/>
      <c r="D272" s="236" t="s">
        <v>170</v>
      </c>
      <c r="E272" s="247" t="s">
        <v>1</v>
      </c>
      <c r="F272" s="248" t="s">
        <v>1370</v>
      </c>
      <c r="G272" s="246"/>
      <c r="H272" s="249">
        <v>6.1799999999999997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170</v>
      </c>
      <c r="AU272" s="255" t="s">
        <v>87</v>
      </c>
      <c r="AV272" s="14" t="s">
        <v>87</v>
      </c>
      <c r="AW272" s="14" t="s">
        <v>33</v>
      </c>
      <c r="AX272" s="14" t="s">
        <v>78</v>
      </c>
      <c r="AY272" s="255" t="s">
        <v>162</v>
      </c>
    </row>
    <row r="273" s="15" customFormat="1">
      <c r="A273" s="15"/>
      <c r="B273" s="256"/>
      <c r="C273" s="257"/>
      <c r="D273" s="236" t="s">
        <v>170</v>
      </c>
      <c r="E273" s="258" t="s">
        <v>1</v>
      </c>
      <c r="F273" s="259" t="s">
        <v>180</v>
      </c>
      <c r="G273" s="257"/>
      <c r="H273" s="260">
        <v>99.417000000000002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6" t="s">
        <v>170</v>
      </c>
      <c r="AU273" s="266" t="s">
        <v>87</v>
      </c>
      <c r="AV273" s="15" t="s">
        <v>168</v>
      </c>
      <c r="AW273" s="15" t="s">
        <v>33</v>
      </c>
      <c r="AX273" s="15" t="s">
        <v>34</v>
      </c>
      <c r="AY273" s="266" t="s">
        <v>162</v>
      </c>
    </row>
    <row r="274" s="2" customFormat="1" ht="24.15" customHeight="1">
      <c r="A274" s="39"/>
      <c r="B274" s="40"/>
      <c r="C274" s="220" t="s">
        <v>384</v>
      </c>
      <c r="D274" s="220" t="s">
        <v>164</v>
      </c>
      <c r="E274" s="221" t="s">
        <v>323</v>
      </c>
      <c r="F274" s="222" t="s">
        <v>324</v>
      </c>
      <c r="G274" s="223" t="s">
        <v>167</v>
      </c>
      <c r="H274" s="224">
        <v>94.489000000000004</v>
      </c>
      <c r="I274" s="225"/>
      <c r="J274" s="226">
        <f>ROUND(I274*H274,1)</f>
        <v>0</v>
      </c>
      <c r="K274" s="227"/>
      <c r="L274" s="45"/>
      <c r="M274" s="228" t="s">
        <v>1</v>
      </c>
      <c r="N274" s="229" t="s">
        <v>43</v>
      </c>
      <c r="O274" s="92"/>
      <c r="P274" s="230">
        <f>O274*H274</f>
        <v>0</v>
      </c>
      <c r="Q274" s="230">
        <v>0.00348</v>
      </c>
      <c r="R274" s="230">
        <f>Q274*H274</f>
        <v>0.32882172000000004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168</v>
      </c>
      <c r="AT274" s="232" t="s">
        <v>164</v>
      </c>
      <c r="AU274" s="232" t="s">
        <v>87</v>
      </c>
      <c r="AY274" s="18" t="s">
        <v>162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34</v>
      </c>
      <c r="BK274" s="233">
        <f>ROUND(I274*H274,1)</f>
        <v>0</v>
      </c>
      <c r="BL274" s="18" t="s">
        <v>168</v>
      </c>
      <c r="BM274" s="232" t="s">
        <v>1371</v>
      </c>
    </row>
    <row r="275" s="13" customFormat="1">
      <c r="A275" s="13"/>
      <c r="B275" s="234"/>
      <c r="C275" s="235"/>
      <c r="D275" s="236" t="s">
        <v>170</v>
      </c>
      <c r="E275" s="237" t="s">
        <v>1</v>
      </c>
      <c r="F275" s="238" t="s">
        <v>1365</v>
      </c>
      <c r="G275" s="235"/>
      <c r="H275" s="237" t="s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170</v>
      </c>
      <c r="AU275" s="244" t="s">
        <v>87</v>
      </c>
      <c r="AV275" s="13" t="s">
        <v>34</v>
      </c>
      <c r="AW275" s="13" t="s">
        <v>33</v>
      </c>
      <c r="AX275" s="13" t="s">
        <v>78</v>
      </c>
      <c r="AY275" s="244" t="s">
        <v>162</v>
      </c>
    </row>
    <row r="276" s="14" customFormat="1">
      <c r="A276" s="14"/>
      <c r="B276" s="245"/>
      <c r="C276" s="246"/>
      <c r="D276" s="236" t="s">
        <v>170</v>
      </c>
      <c r="E276" s="247" t="s">
        <v>1</v>
      </c>
      <c r="F276" s="248" t="s">
        <v>1366</v>
      </c>
      <c r="G276" s="246"/>
      <c r="H276" s="249">
        <v>89.025999999999996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170</v>
      </c>
      <c r="AU276" s="255" t="s">
        <v>87</v>
      </c>
      <c r="AV276" s="14" t="s">
        <v>87</v>
      </c>
      <c r="AW276" s="14" t="s">
        <v>33</v>
      </c>
      <c r="AX276" s="14" t="s">
        <v>78</v>
      </c>
      <c r="AY276" s="255" t="s">
        <v>162</v>
      </c>
    </row>
    <row r="277" s="13" customFormat="1">
      <c r="A277" s="13"/>
      <c r="B277" s="234"/>
      <c r="C277" s="235"/>
      <c r="D277" s="236" t="s">
        <v>170</v>
      </c>
      <c r="E277" s="237" t="s">
        <v>1</v>
      </c>
      <c r="F277" s="238" t="s">
        <v>1372</v>
      </c>
      <c r="G277" s="235"/>
      <c r="H277" s="237" t="s">
        <v>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170</v>
      </c>
      <c r="AU277" s="244" t="s">
        <v>87</v>
      </c>
      <c r="AV277" s="13" t="s">
        <v>34</v>
      </c>
      <c r="AW277" s="13" t="s">
        <v>33</v>
      </c>
      <c r="AX277" s="13" t="s">
        <v>78</v>
      </c>
      <c r="AY277" s="244" t="s">
        <v>162</v>
      </c>
    </row>
    <row r="278" s="14" customFormat="1">
      <c r="A278" s="14"/>
      <c r="B278" s="245"/>
      <c r="C278" s="246"/>
      <c r="D278" s="236" t="s">
        <v>170</v>
      </c>
      <c r="E278" s="247" t="s">
        <v>1</v>
      </c>
      <c r="F278" s="248" t="s">
        <v>1373</v>
      </c>
      <c r="G278" s="246"/>
      <c r="H278" s="249">
        <v>1.5489999999999999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170</v>
      </c>
      <c r="AU278" s="255" t="s">
        <v>87</v>
      </c>
      <c r="AV278" s="14" t="s">
        <v>87</v>
      </c>
      <c r="AW278" s="14" t="s">
        <v>33</v>
      </c>
      <c r="AX278" s="14" t="s">
        <v>78</v>
      </c>
      <c r="AY278" s="255" t="s">
        <v>162</v>
      </c>
    </row>
    <row r="279" s="13" customFormat="1">
      <c r="A279" s="13"/>
      <c r="B279" s="234"/>
      <c r="C279" s="235"/>
      <c r="D279" s="236" t="s">
        <v>170</v>
      </c>
      <c r="E279" s="237" t="s">
        <v>1</v>
      </c>
      <c r="F279" s="238" t="s">
        <v>1369</v>
      </c>
      <c r="G279" s="235"/>
      <c r="H279" s="237" t="s">
        <v>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170</v>
      </c>
      <c r="AU279" s="244" t="s">
        <v>87</v>
      </c>
      <c r="AV279" s="13" t="s">
        <v>34</v>
      </c>
      <c r="AW279" s="13" t="s">
        <v>33</v>
      </c>
      <c r="AX279" s="13" t="s">
        <v>78</v>
      </c>
      <c r="AY279" s="244" t="s">
        <v>162</v>
      </c>
    </row>
    <row r="280" s="14" customFormat="1">
      <c r="A280" s="14"/>
      <c r="B280" s="245"/>
      <c r="C280" s="246"/>
      <c r="D280" s="236" t="s">
        <v>170</v>
      </c>
      <c r="E280" s="247" t="s">
        <v>1</v>
      </c>
      <c r="F280" s="248" t="s">
        <v>1374</v>
      </c>
      <c r="G280" s="246"/>
      <c r="H280" s="249">
        <v>3.9140000000000001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170</v>
      </c>
      <c r="AU280" s="255" t="s">
        <v>87</v>
      </c>
      <c r="AV280" s="14" t="s">
        <v>87</v>
      </c>
      <c r="AW280" s="14" t="s">
        <v>33</v>
      </c>
      <c r="AX280" s="14" t="s">
        <v>78</v>
      </c>
      <c r="AY280" s="255" t="s">
        <v>162</v>
      </c>
    </row>
    <row r="281" s="15" customFormat="1">
      <c r="A281" s="15"/>
      <c r="B281" s="256"/>
      <c r="C281" s="257"/>
      <c r="D281" s="236" t="s">
        <v>170</v>
      </c>
      <c r="E281" s="258" t="s">
        <v>1</v>
      </c>
      <c r="F281" s="259" t="s">
        <v>180</v>
      </c>
      <c r="G281" s="257"/>
      <c r="H281" s="260">
        <v>94.489000000000004</v>
      </c>
      <c r="I281" s="261"/>
      <c r="J281" s="257"/>
      <c r="K281" s="257"/>
      <c r="L281" s="262"/>
      <c r="M281" s="263"/>
      <c r="N281" s="264"/>
      <c r="O281" s="264"/>
      <c r="P281" s="264"/>
      <c r="Q281" s="264"/>
      <c r="R281" s="264"/>
      <c r="S281" s="264"/>
      <c r="T281" s="26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6" t="s">
        <v>170</v>
      </c>
      <c r="AU281" s="266" t="s">
        <v>87</v>
      </c>
      <c r="AV281" s="15" t="s">
        <v>168</v>
      </c>
      <c r="AW281" s="15" t="s">
        <v>33</v>
      </c>
      <c r="AX281" s="15" t="s">
        <v>34</v>
      </c>
      <c r="AY281" s="266" t="s">
        <v>162</v>
      </c>
    </row>
    <row r="282" s="2" customFormat="1" ht="24.15" customHeight="1">
      <c r="A282" s="39"/>
      <c r="B282" s="40"/>
      <c r="C282" s="220" t="s">
        <v>389</v>
      </c>
      <c r="D282" s="220" t="s">
        <v>164</v>
      </c>
      <c r="E282" s="221" t="s">
        <v>327</v>
      </c>
      <c r="F282" s="222" t="s">
        <v>1375</v>
      </c>
      <c r="G282" s="223" t="s">
        <v>167</v>
      </c>
      <c r="H282" s="224">
        <v>1457.8209999999999</v>
      </c>
      <c r="I282" s="225"/>
      <c r="J282" s="226">
        <f>ROUND(I282*H282,1)</f>
        <v>0</v>
      </c>
      <c r="K282" s="227"/>
      <c r="L282" s="45"/>
      <c r="M282" s="228" t="s">
        <v>1</v>
      </c>
      <c r="N282" s="229" t="s">
        <v>43</v>
      </c>
      <c r="O282" s="92"/>
      <c r="P282" s="230">
        <f>O282*H282</f>
        <v>0</v>
      </c>
      <c r="Q282" s="230">
        <v>0.000263</v>
      </c>
      <c r="R282" s="230">
        <f>Q282*H282</f>
        <v>0.38340692299999996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168</v>
      </c>
      <c r="AT282" s="232" t="s">
        <v>164</v>
      </c>
      <c r="AU282" s="232" t="s">
        <v>87</v>
      </c>
      <c r="AY282" s="18" t="s">
        <v>162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34</v>
      </c>
      <c r="BK282" s="233">
        <f>ROUND(I282*H282,1)</f>
        <v>0</v>
      </c>
      <c r="BL282" s="18" t="s">
        <v>168</v>
      </c>
      <c r="BM282" s="232" t="s">
        <v>1376</v>
      </c>
    </row>
    <row r="283" s="13" customFormat="1">
      <c r="A283" s="13"/>
      <c r="B283" s="234"/>
      <c r="C283" s="235"/>
      <c r="D283" s="236" t="s">
        <v>170</v>
      </c>
      <c r="E283" s="237" t="s">
        <v>1</v>
      </c>
      <c r="F283" s="238" t="s">
        <v>1377</v>
      </c>
      <c r="G283" s="235"/>
      <c r="H283" s="237" t="s">
        <v>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170</v>
      </c>
      <c r="AU283" s="244" t="s">
        <v>87</v>
      </c>
      <c r="AV283" s="13" t="s">
        <v>34</v>
      </c>
      <c r="AW283" s="13" t="s">
        <v>33</v>
      </c>
      <c r="AX283" s="13" t="s">
        <v>78</v>
      </c>
      <c r="AY283" s="244" t="s">
        <v>162</v>
      </c>
    </row>
    <row r="284" s="14" customFormat="1">
      <c r="A284" s="14"/>
      <c r="B284" s="245"/>
      <c r="C284" s="246"/>
      <c r="D284" s="236" t="s">
        <v>170</v>
      </c>
      <c r="E284" s="247" t="s">
        <v>1</v>
      </c>
      <c r="F284" s="248" t="s">
        <v>1378</v>
      </c>
      <c r="G284" s="246"/>
      <c r="H284" s="249">
        <v>1399.9449999999999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170</v>
      </c>
      <c r="AU284" s="255" t="s">
        <v>87</v>
      </c>
      <c r="AV284" s="14" t="s">
        <v>87</v>
      </c>
      <c r="AW284" s="14" t="s">
        <v>33</v>
      </c>
      <c r="AX284" s="14" t="s">
        <v>78</v>
      </c>
      <c r="AY284" s="255" t="s">
        <v>162</v>
      </c>
    </row>
    <row r="285" s="13" customFormat="1">
      <c r="A285" s="13"/>
      <c r="B285" s="234"/>
      <c r="C285" s="235"/>
      <c r="D285" s="236" t="s">
        <v>170</v>
      </c>
      <c r="E285" s="237" t="s">
        <v>1</v>
      </c>
      <c r="F285" s="238" t="s">
        <v>1379</v>
      </c>
      <c r="G285" s="235"/>
      <c r="H285" s="237" t="s">
        <v>1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170</v>
      </c>
      <c r="AU285" s="244" t="s">
        <v>87</v>
      </c>
      <c r="AV285" s="13" t="s">
        <v>34</v>
      </c>
      <c r="AW285" s="13" t="s">
        <v>33</v>
      </c>
      <c r="AX285" s="13" t="s">
        <v>78</v>
      </c>
      <c r="AY285" s="244" t="s">
        <v>162</v>
      </c>
    </row>
    <row r="286" s="14" customFormat="1">
      <c r="A286" s="14"/>
      <c r="B286" s="245"/>
      <c r="C286" s="246"/>
      <c r="D286" s="236" t="s">
        <v>170</v>
      </c>
      <c r="E286" s="247" t="s">
        <v>1</v>
      </c>
      <c r="F286" s="248" t="s">
        <v>1380</v>
      </c>
      <c r="G286" s="246"/>
      <c r="H286" s="249">
        <v>54.186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170</v>
      </c>
      <c r="AU286" s="255" t="s">
        <v>87</v>
      </c>
      <c r="AV286" s="14" t="s">
        <v>87</v>
      </c>
      <c r="AW286" s="14" t="s">
        <v>33</v>
      </c>
      <c r="AX286" s="14" t="s">
        <v>78</v>
      </c>
      <c r="AY286" s="255" t="s">
        <v>162</v>
      </c>
    </row>
    <row r="287" s="13" customFormat="1">
      <c r="A287" s="13"/>
      <c r="B287" s="234"/>
      <c r="C287" s="235"/>
      <c r="D287" s="236" t="s">
        <v>170</v>
      </c>
      <c r="E287" s="237" t="s">
        <v>1</v>
      </c>
      <c r="F287" s="238" t="s">
        <v>277</v>
      </c>
      <c r="G287" s="235"/>
      <c r="H287" s="237" t="s">
        <v>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170</v>
      </c>
      <c r="AU287" s="244" t="s">
        <v>87</v>
      </c>
      <c r="AV287" s="13" t="s">
        <v>34</v>
      </c>
      <c r="AW287" s="13" t="s">
        <v>33</v>
      </c>
      <c r="AX287" s="13" t="s">
        <v>78</v>
      </c>
      <c r="AY287" s="244" t="s">
        <v>162</v>
      </c>
    </row>
    <row r="288" s="14" customFormat="1">
      <c r="A288" s="14"/>
      <c r="B288" s="245"/>
      <c r="C288" s="246"/>
      <c r="D288" s="236" t="s">
        <v>170</v>
      </c>
      <c r="E288" s="247" t="s">
        <v>1</v>
      </c>
      <c r="F288" s="248" t="s">
        <v>1381</v>
      </c>
      <c r="G288" s="246"/>
      <c r="H288" s="249">
        <v>3.6899999999999999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170</v>
      </c>
      <c r="AU288" s="255" t="s">
        <v>87</v>
      </c>
      <c r="AV288" s="14" t="s">
        <v>87</v>
      </c>
      <c r="AW288" s="14" t="s">
        <v>33</v>
      </c>
      <c r="AX288" s="14" t="s">
        <v>78</v>
      </c>
      <c r="AY288" s="255" t="s">
        <v>162</v>
      </c>
    </row>
    <row r="289" s="15" customFormat="1">
      <c r="A289" s="15"/>
      <c r="B289" s="256"/>
      <c r="C289" s="257"/>
      <c r="D289" s="236" t="s">
        <v>170</v>
      </c>
      <c r="E289" s="258" t="s">
        <v>1</v>
      </c>
      <c r="F289" s="259" t="s">
        <v>180</v>
      </c>
      <c r="G289" s="257"/>
      <c r="H289" s="260">
        <v>1457.8209999999999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170</v>
      </c>
      <c r="AU289" s="266" t="s">
        <v>87</v>
      </c>
      <c r="AV289" s="15" t="s">
        <v>168</v>
      </c>
      <c r="AW289" s="15" t="s">
        <v>33</v>
      </c>
      <c r="AX289" s="15" t="s">
        <v>34</v>
      </c>
      <c r="AY289" s="266" t="s">
        <v>162</v>
      </c>
    </row>
    <row r="290" s="2" customFormat="1" ht="16.5" customHeight="1">
      <c r="A290" s="39"/>
      <c r="B290" s="40"/>
      <c r="C290" s="220" t="s">
        <v>396</v>
      </c>
      <c r="D290" s="220" t="s">
        <v>164</v>
      </c>
      <c r="E290" s="221" t="s">
        <v>1382</v>
      </c>
      <c r="F290" s="222" t="s">
        <v>1383</v>
      </c>
      <c r="G290" s="223" t="s">
        <v>167</v>
      </c>
      <c r="H290" s="224">
        <v>222.14400000000001</v>
      </c>
      <c r="I290" s="225"/>
      <c r="J290" s="226">
        <f>ROUND(I290*H290,1)</f>
        <v>0</v>
      </c>
      <c r="K290" s="227"/>
      <c r="L290" s="45"/>
      <c r="M290" s="228" t="s">
        <v>1</v>
      </c>
      <c r="N290" s="229" t="s">
        <v>43</v>
      </c>
      <c r="O290" s="92"/>
      <c r="P290" s="230">
        <f>O290*H290</f>
        <v>0</v>
      </c>
      <c r="Q290" s="230">
        <v>0.027300000000000001</v>
      </c>
      <c r="R290" s="230">
        <f>Q290*H290</f>
        <v>6.0645312000000002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168</v>
      </c>
      <c r="AT290" s="232" t="s">
        <v>164</v>
      </c>
      <c r="AU290" s="232" t="s">
        <v>87</v>
      </c>
      <c r="AY290" s="18" t="s">
        <v>162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34</v>
      </c>
      <c r="BK290" s="233">
        <f>ROUND(I290*H290,1)</f>
        <v>0</v>
      </c>
      <c r="BL290" s="18" t="s">
        <v>168</v>
      </c>
      <c r="BM290" s="232" t="s">
        <v>1384</v>
      </c>
    </row>
    <row r="291" s="13" customFormat="1">
      <c r="A291" s="13"/>
      <c r="B291" s="234"/>
      <c r="C291" s="235"/>
      <c r="D291" s="236" t="s">
        <v>170</v>
      </c>
      <c r="E291" s="237" t="s">
        <v>1</v>
      </c>
      <c r="F291" s="238" t="s">
        <v>1385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170</v>
      </c>
      <c r="AU291" s="244" t="s">
        <v>87</v>
      </c>
      <c r="AV291" s="13" t="s">
        <v>34</v>
      </c>
      <c r="AW291" s="13" t="s">
        <v>33</v>
      </c>
      <c r="AX291" s="13" t="s">
        <v>78</v>
      </c>
      <c r="AY291" s="244" t="s">
        <v>162</v>
      </c>
    </row>
    <row r="292" s="14" customFormat="1">
      <c r="A292" s="14"/>
      <c r="B292" s="245"/>
      <c r="C292" s="246"/>
      <c r="D292" s="236" t="s">
        <v>170</v>
      </c>
      <c r="E292" s="247" t="s">
        <v>1</v>
      </c>
      <c r="F292" s="248" t="s">
        <v>1386</v>
      </c>
      <c r="G292" s="246"/>
      <c r="H292" s="249">
        <v>128.60499999999999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170</v>
      </c>
      <c r="AU292" s="255" t="s">
        <v>87</v>
      </c>
      <c r="AV292" s="14" t="s">
        <v>87</v>
      </c>
      <c r="AW292" s="14" t="s">
        <v>33</v>
      </c>
      <c r="AX292" s="14" t="s">
        <v>78</v>
      </c>
      <c r="AY292" s="255" t="s">
        <v>162</v>
      </c>
    </row>
    <row r="293" s="14" customFormat="1">
      <c r="A293" s="14"/>
      <c r="B293" s="245"/>
      <c r="C293" s="246"/>
      <c r="D293" s="236" t="s">
        <v>170</v>
      </c>
      <c r="E293" s="247" t="s">
        <v>1</v>
      </c>
      <c r="F293" s="248" t="s">
        <v>1387</v>
      </c>
      <c r="G293" s="246"/>
      <c r="H293" s="249">
        <v>21.271000000000001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170</v>
      </c>
      <c r="AU293" s="255" t="s">
        <v>87</v>
      </c>
      <c r="AV293" s="14" t="s">
        <v>87</v>
      </c>
      <c r="AW293" s="14" t="s">
        <v>33</v>
      </c>
      <c r="AX293" s="14" t="s">
        <v>78</v>
      </c>
      <c r="AY293" s="255" t="s">
        <v>162</v>
      </c>
    </row>
    <row r="294" s="14" customFormat="1">
      <c r="A294" s="14"/>
      <c r="B294" s="245"/>
      <c r="C294" s="246"/>
      <c r="D294" s="236" t="s">
        <v>170</v>
      </c>
      <c r="E294" s="247" t="s">
        <v>1</v>
      </c>
      <c r="F294" s="248" t="s">
        <v>1388</v>
      </c>
      <c r="G294" s="246"/>
      <c r="H294" s="249">
        <v>72.268000000000001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170</v>
      </c>
      <c r="AU294" s="255" t="s">
        <v>87</v>
      </c>
      <c r="AV294" s="14" t="s">
        <v>87</v>
      </c>
      <c r="AW294" s="14" t="s">
        <v>33</v>
      </c>
      <c r="AX294" s="14" t="s">
        <v>78</v>
      </c>
      <c r="AY294" s="255" t="s">
        <v>162</v>
      </c>
    </row>
    <row r="295" s="15" customFormat="1">
      <c r="A295" s="15"/>
      <c r="B295" s="256"/>
      <c r="C295" s="257"/>
      <c r="D295" s="236" t="s">
        <v>170</v>
      </c>
      <c r="E295" s="258" t="s">
        <v>1</v>
      </c>
      <c r="F295" s="259" t="s">
        <v>180</v>
      </c>
      <c r="G295" s="257"/>
      <c r="H295" s="260">
        <v>222.14400000000001</v>
      </c>
      <c r="I295" s="261"/>
      <c r="J295" s="257"/>
      <c r="K295" s="257"/>
      <c r="L295" s="262"/>
      <c r="M295" s="263"/>
      <c r="N295" s="264"/>
      <c r="O295" s="264"/>
      <c r="P295" s="264"/>
      <c r="Q295" s="264"/>
      <c r="R295" s="264"/>
      <c r="S295" s="264"/>
      <c r="T295" s="26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6" t="s">
        <v>170</v>
      </c>
      <c r="AU295" s="266" t="s">
        <v>87</v>
      </c>
      <c r="AV295" s="15" t="s">
        <v>168</v>
      </c>
      <c r="AW295" s="15" t="s">
        <v>33</v>
      </c>
      <c r="AX295" s="15" t="s">
        <v>34</v>
      </c>
      <c r="AY295" s="266" t="s">
        <v>162</v>
      </c>
    </row>
    <row r="296" s="2" customFormat="1" ht="24.15" customHeight="1">
      <c r="A296" s="39"/>
      <c r="B296" s="40"/>
      <c r="C296" s="220" t="s">
        <v>400</v>
      </c>
      <c r="D296" s="220" t="s">
        <v>164</v>
      </c>
      <c r="E296" s="221" t="s">
        <v>333</v>
      </c>
      <c r="F296" s="222" t="s">
        <v>334</v>
      </c>
      <c r="G296" s="223" t="s">
        <v>167</v>
      </c>
      <c r="H296" s="224">
        <v>285.32799999999997</v>
      </c>
      <c r="I296" s="225"/>
      <c r="J296" s="226">
        <f>ROUND(I296*H296,1)</f>
        <v>0</v>
      </c>
      <c r="K296" s="227"/>
      <c r="L296" s="45"/>
      <c r="M296" s="228" t="s">
        <v>1</v>
      </c>
      <c r="N296" s="229" t="s">
        <v>43</v>
      </c>
      <c r="O296" s="92"/>
      <c r="P296" s="230">
        <f>O296*H296</f>
        <v>0</v>
      </c>
      <c r="Q296" s="230">
        <v>0.00851616</v>
      </c>
      <c r="R296" s="230">
        <f>Q296*H296</f>
        <v>2.42989890048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168</v>
      </c>
      <c r="AT296" s="232" t="s">
        <v>164</v>
      </c>
      <c r="AU296" s="232" t="s">
        <v>87</v>
      </c>
      <c r="AY296" s="18" t="s">
        <v>162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34</v>
      </c>
      <c r="BK296" s="233">
        <f>ROUND(I296*H296,1)</f>
        <v>0</v>
      </c>
      <c r="BL296" s="18" t="s">
        <v>168</v>
      </c>
      <c r="BM296" s="232" t="s">
        <v>1389</v>
      </c>
    </row>
    <row r="297" s="13" customFormat="1">
      <c r="A297" s="13"/>
      <c r="B297" s="234"/>
      <c r="C297" s="235"/>
      <c r="D297" s="236" t="s">
        <v>170</v>
      </c>
      <c r="E297" s="237" t="s">
        <v>1</v>
      </c>
      <c r="F297" s="238" t="s">
        <v>1390</v>
      </c>
      <c r="G297" s="235"/>
      <c r="H297" s="237" t="s">
        <v>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170</v>
      </c>
      <c r="AU297" s="244" t="s">
        <v>87</v>
      </c>
      <c r="AV297" s="13" t="s">
        <v>34</v>
      </c>
      <c r="AW297" s="13" t="s">
        <v>33</v>
      </c>
      <c r="AX297" s="13" t="s">
        <v>78</v>
      </c>
      <c r="AY297" s="244" t="s">
        <v>162</v>
      </c>
    </row>
    <row r="298" s="14" customFormat="1">
      <c r="A298" s="14"/>
      <c r="B298" s="245"/>
      <c r="C298" s="246"/>
      <c r="D298" s="236" t="s">
        <v>170</v>
      </c>
      <c r="E298" s="247" t="s">
        <v>1</v>
      </c>
      <c r="F298" s="248" t="s">
        <v>1391</v>
      </c>
      <c r="G298" s="246"/>
      <c r="H298" s="249">
        <v>108.87000000000001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170</v>
      </c>
      <c r="AU298" s="255" t="s">
        <v>87</v>
      </c>
      <c r="AV298" s="14" t="s">
        <v>87</v>
      </c>
      <c r="AW298" s="14" t="s">
        <v>33</v>
      </c>
      <c r="AX298" s="14" t="s">
        <v>78</v>
      </c>
      <c r="AY298" s="255" t="s">
        <v>162</v>
      </c>
    </row>
    <row r="299" s="14" customFormat="1">
      <c r="A299" s="14"/>
      <c r="B299" s="245"/>
      <c r="C299" s="246"/>
      <c r="D299" s="236" t="s">
        <v>170</v>
      </c>
      <c r="E299" s="247" t="s">
        <v>1</v>
      </c>
      <c r="F299" s="248" t="s">
        <v>1392</v>
      </c>
      <c r="G299" s="246"/>
      <c r="H299" s="249">
        <v>156.613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170</v>
      </c>
      <c r="AU299" s="255" t="s">
        <v>87</v>
      </c>
      <c r="AV299" s="14" t="s">
        <v>87</v>
      </c>
      <c r="AW299" s="14" t="s">
        <v>33</v>
      </c>
      <c r="AX299" s="14" t="s">
        <v>78</v>
      </c>
      <c r="AY299" s="255" t="s">
        <v>162</v>
      </c>
    </row>
    <row r="300" s="13" customFormat="1">
      <c r="A300" s="13"/>
      <c r="B300" s="234"/>
      <c r="C300" s="235"/>
      <c r="D300" s="236" t="s">
        <v>170</v>
      </c>
      <c r="E300" s="237" t="s">
        <v>1</v>
      </c>
      <c r="F300" s="238" t="s">
        <v>1393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170</v>
      </c>
      <c r="AU300" s="244" t="s">
        <v>87</v>
      </c>
      <c r="AV300" s="13" t="s">
        <v>34</v>
      </c>
      <c r="AW300" s="13" t="s">
        <v>33</v>
      </c>
      <c r="AX300" s="13" t="s">
        <v>78</v>
      </c>
      <c r="AY300" s="244" t="s">
        <v>162</v>
      </c>
    </row>
    <row r="301" s="14" customFormat="1">
      <c r="A301" s="14"/>
      <c r="B301" s="245"/>
      <c r="C301" s="246"/>
      <c r="D301" s="236" t="s">
        <v>170</v>
      </c>
      <c r="E301" s="247" t="s">
        <v>1</v>
      </c>
      <c r="F301" s="248" t="s">
        <v>1394</v>
      </c>
      <c r="G301" s="246"/>
      <c r="H301" s="249">
        <v>34.469999999999999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170</v>
      </c>
      <c r="AU301" s="255" t="s">
        <v>87</v>
      </c>
      <c r="AV301" s="14" t="s">
        <v>87</v>
      </c>
      <c r="AW301" s="14" t="s">
        <v>33</v>
      </c>
      <c r="AX301" s="14" t="s">
        <v>78</v>
      </c>
      <c r="AY301" s="255" t="s">
        <v>162</v>
      </c>
    </row>
    <row r="302" s="13" customFormat="1">
      <c r="A302" s="13"/>
      <c r="B302" s="234"/>
      <c r="C302" s="235"/>
      <c r="D302" s="236" t="s">
        <v>170</v>
      </c>
      <c r="E302" s="237" t="s">
        <v>1</v>
      </c>
      <c r="F302" s="238" t="s">
        <v>1395</v>
      </c>
      <c r="G302" s="235"/>
      <c r="H302" s="237" t="s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170</v>
      </c>
      <c r="AU302" s="244" t="s">
        <v>87</v>
      </c>
      <c r="AV302" s="13" t="s">
        <v>34</v>
      </c>
      <c r="AW302" s="13" t="s">
        <v>33</v>
      </c>
      <c r="AX302" s="13" t="s">
        <v>78</v>
      </c>
      <c r="AY302" s="244" t="s">
        <v>162</v>
      </c>
    </row>
    <row r="303" s="14" customFormat="1">
      <c r="A303" s="14"/>
      <c r="B303" s="245"/>
      <c r="C303" s="246"/>
      <c r="D303" s="236" t="s">
        <v>170</v>
      </c>
      <c r="E303" s="247" t="s">
        <v>1</v>
      </c>
      <c r="F303" s="248" t="s">
        <v>1396</v>
      </c>
      <c r="G303" s="246"/>
      <c r="H303" s="249">
        <v>-12.75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170</v>
      </c>
      <c r="AU303" s="255" t="s">
        <v>87</v>
      </c>
      <c r="AV303" s="14" t="s">
        <v>87</v>
      </c>
      <c r="AW303" s="14" t="s">
        <v>33</v>
      </c>
      <c r="AX303" s="14" t="s">
        <v>78</v>
      </c>
      <c r="AY303" s="255" t="s">
        <v>162</v>
      </c>
    </row>
    <row r="304" s="14" customFormat="1">
      <c r="A304" s="14"/>
      <c r="B304" s="245"/>
      <c r="C304" s="246"/>
      <c r="D304" s="236" t="s">
        <v>170</v>
      </c>
      <c r="E304" s="247" t="s">
        <v>1</v>
      </c>
      <c r="F304" s="248" t="s">
        <v>1397</v>
      </c>
      <c r="G304" s="246"/>
      <c r="H304" s="249">
        <v>-1.875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170</v>
      </c>
      <c r="AU304" s="255" t="s">
        <v>87</v>
      </c>
      <c r="AV304" s="14" t="s">
        <v>87</v>
      </c>
      <c r="AW304" s="14" t="s">
        <v>33</v>
      </c>
      <c r="AX304" s="14" t="s">
        <v>78</v>
      </c>
      <c r="AY304" s="255" t="s">
        <v>162</v>
      </c>
    </row>
    <row r="305" s="15" customFormat="1">
      <c r="A305" s="15"/>
      <c r="B305" s="256"/>
      <c r="C305" s="257"/>
      <c r="D305" s="236" t="s">
        <v>170</v>
      </c>
      <c r="E305" s="258" t="s">
        <v>1</v>
      </c>
      <c r="F305" s="259" t="s">
        <v>180</v>
      </c>
      <c r="G305" s="257"/>
      <c r="H305" s="260">
        <v>285.32799999999997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170</v>
      </c>
      <c r="AU305" s="266" t="s">
        <v>87</v>
      </c>
      <c r="AV305" s="15" t="s">
        <v>168</v>
      </c>
      <c r="AW305" s="15" t="s">
        <v>33</v>
      </c>
      <c r="AX305" s="15" t="s">
        <v>34</v>
      </c>
      <c r="AY305" s="266" t="s">
        <v>162</v>
      </c>
    </row>
    <row r="306" s="2" customFormat="1" ht="16.5" customHeight="1">
      <c r="A306" s="39"/>
      <c r="B306" s="40"/>
      <c r="C306" s="267" t="s">
        <v>404</v>
      </c>
      <c r="D306" s="267" t="s">
        <v>250</v>
      </c>
      <c r="E306" s="268" t="s">
        <v>1398</v>
      </c>
      <c r="F306" s="269" t="s">
        <v>1399</v>
      </c>
      <c r="G306" s="270" t="s">
        <v>167</v>
      </c>
      <c r="H306" s="271">
        <v>299.59399999999999</v>
      </c>
      <c r="I306" s="272"/>
      <c r="J306" s="273">
        <f>ROUND(I306*H306,1)</f>
        <v>0</v>
      </c>
      <c r="K306" s="274"/>
      <c r="L306" s="275"/>
      <c r="M306" s="276" t="s">
        <v>1</v>
      </c>
      <c r="N306" s="277" t="s">
        <v>43</v>
      </c>
      <c r="O306" s="92"/>
      <c r="P306" s="230">
        <f>O306*H306</f>
        <v>0</v>
      </c>
      <c r="Q306" s="230">
        <v>0.0028999999999999998</v>
      </c>
      <c r="R306" s="230">
        <f>Q306*H306</f>
        <v>0.86882259999999989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210</v>
      </c>
      <c r="AT306" s="232" t="s">
        <v>250</v>
      </c>
      <c r="AU306" s="232" t="s">
        <v>87</v>
      </c>
      <c r="AY306" s="18" t="s">
        <v>162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34</v>
      </c>
      <c r="BK306" s="233">
        <f>ROUND(I306*H306,1)</f>
        <v>0</v>
      </c>
      <c r="BL306" s="18" t="s">
        <v>168</v>
      </c>
      <c r="BM306" s="232" t="s">
        <v>1400</v>
      </c>
    </row>
    <row r="307" s="14" customFormat="1">
      <c r="A307" s="14"/>
      <c r="B307" s="245"/>
      <c r="C307" s="246"/>
      <c r="D307" s="236" t="s">
        <v>170</v>
      </c>
      <c r="E307" s="246"/>
      <c r="F307" s="248" t="s">
        <v>1401</v>
      </c>
      <c r="G307" s="246"/>
      <c r="H307" s="249">
        <v>299.59399999999999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170</v>
      </c>
      <c r="AU307" s="255" t="s">
        <v>87</v>
      </c>
      <c r="AV307" s="14" t="s">
        <v>87</v>
      </c>
      <c r="AW307" s="14" t="s">
        <v>4</v>
      </c>
      <c r="AX307" s="14" t="s">
        <v>34</v>
      </c>
      <c r="AY307" s="255" t="s">
        <v>162</v>
      </c>
    </row>
    <row r="308" s="2" customFormat="1" ht="33" customHeight="1">
      <c r="A308" s="39"/>
      <c r="B308" s="40"/>
      <c r="C308" s="220" t="s">
        <v>415</v>
      </c>
      <c r="D308" s="220" t="s">
        <v>164</v>
      </c>
      <c r="E308" s="221" t="s">
        <v>350</v>
      </c>
      <c r="F308" s="222" t="s">
        <v>351</v>
      </c>
      <c r="G308" s="223" t="s">
        <v>167</v>
      </c>
      <c r="H308" s="224">
        <v>149.077</v>
      </c>
      <c r="I308" s="225"/>
      <c r="J308" s="226">
        <f>ROUND(I308*H308,1)</f>
        <v>0</v>
      </c>
      <c r="K308" s="227"/>
      <c r="L308" s="45"/>
      <c r="M308" s="228" t="s">
        <v>1</v>
      </c>
      <c r="N308" s="229" t="s">
        <v>43</v>
      </c>
      <c r="O308" s="92"/>
      <c r="P308" s="230">
        <f>O308*H308</f>
        <v>0</v>
      </c>
      <c r="Q308" s="230">
        <v>0.01151696</v>
      </c>
      <c r="R308" s="230">
        <f>Q308*H308</f>
        <v>1.71691384592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168</v>
      </c>
      <c r="AT308" s="232" t="s">
        <v>164</v>
      </c>
      <c r="AU308" s="232" t="s">
        <v>87</v>
      </c>
      <c r="AY308" s="18" t="s">
        <v>162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34</v>
      </c>
      <c r="BK308" s="233">
        <f>ROUND(I308*H308,1)</f>
        <v>0</v>
      </c>
      <c r="BL308" s="18" t="s">
        <v>168</v>
      </c>
      <c r="BM308" s="232" t="s">
        <v>1402</v>
      </c>
    </row>
    <row r="309" s="13" customFormat="1">
      <c r="A309" s="13"/>
      <c r="B309" s="234"/>
      <c r="C309" s="235"/>
      <c r="D309" s="236" t="s">
        <v>170</v>
      </c>
      <c r="E309" s="237" t="s">
        <v>1</v>
      </c>
      <c r="F309" s="238" t="s">
        <v>1403</v>
      </c>
      <c r="G309" s="235"/>
      <c r="H309" s="237" t="s">
        <v>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170</v>
      </c>
      <c r="AU309" s="244" t="s">
        <v>87</v>
      </c>
      <c r="AV309" s="13" t="s">
        <v>34</v>
      </c>
      <c r="AW309" s="13" t="s">
        <v>33</v>
      </c>
      <c r="AX309" s="13" t="s">
        <v>78</v>
      </c>
      <c r="AY309" s="244" t="s">
        <v>162</v>
      </c>
    </row>
    <row r="310" s="14" customFormat="1">
      <c r="A310" s="14"/>
      <c r="B310" s="245"/>
      <c r="C310" s="246"/>
      <c r="D310" s="236" t="s">
        <v>170</v>
      </c>
      <c r="E310" s="247" t="s">
        <v>1</v>
      </c>
      <c r="F310" s="248" t="s">
        <v>1404</v>
      </c>
      <c r="G310" s="246"/>
      <c r="H310" s="249">
        <v>93.924999999999997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170</v>
      </c>
      <c r="AU310" s="255" t="s">
        <v>87</v>
      </c>
      <c r="AV310" s="14" t="s">
        <v>87</v>
      </c>
      <c r="AW310" s="14" t="s">
        <v>33</v>
      </c>
      <c r="AX310" s="14" t="s">
        <v>78</v>
      </c>
      <c r="AY310" s="255" t="s">
        <v>162</v>
      </c>
    </row>
    <row r="311" s="14" customFormat="1">
      <c r="A311" s="14"/>
      <c r="B311" s="245"/>
      <c r="C311" s="246"/>
      <c r="D311" s="236" t="s">
        <v>170</v>
      </c>
      <c r="E311" s="247" t="s">
        <v>1</v>
      </c>
      <c r="F311" s="248" t="s">
        <v>1405</v>
      </c>
      <c r="G311" s="246"/>
      <c r="H311" s="249">
        <v>15.535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170</v>
      </c>
      <c r="AU311" s="255" t="s">
        <v>87</v>
      </c>
      <c r="AV311" s="14" t="s">
        <v>87</v>
      </c>
      <c r="AW311" s="14" t="s">
        <v>33</v>
      </c>
      <c r="AX311" s="14" t="s">
        <v>78</v>
      </c>
      <c r="AY311" s="255" t="s">
        <v>162</v>
      </c>
    </row>
    <row r="312" s="14" customFormat="1">
      <c r="A312" s="14"/>
      <c r="B312" s="245"/>
      <c r="C312" s="246"/>
      <c r="D312" s="236" t="s">
        <v>170</v>
      </c>
      <c r="E312" s="247" t="s">
        <v>1</v>
      </c>
      <c r="F312" s="248" t="s">
        <v>1406</v>
      </c>
      <c r="G312" s="246"/>
      <c r="H312" s="249">
        <v>52.780000000000001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170</v>
      </c>
      <c r="AU312" s="255" t="s">
        <v>87</v>
      </c>
      <c r="AV312" s="14" t="s">
        <v>87</v>
      </c>
      <c r="AW312" s="14" t="s">
        <v>33</v>
      </c>
      <c r="AX312" s="14" t="s">
        <v>78</v>
      </c>
      <c r="AY312" s="255" t="s">
        <v>162</v>
      </c>
    </row>
    <row r="313" s="13" customFormat="1">
      <c r="A313" s="13"/>
      <c r="B313" s="234"/>
      <c r="C313" s="235"/>
      <c r="D313" s="236" t="s">
        <v>170</v>
      </c>
      <c r="E313" s="237" t="s">
        <v>1</v>
      </c>
      <c r="F313" s="238" t="s">
        <v>1395</v>
      </c>
      <c r="G313" s="235"/>
      <c r="H313" s="237" t="s">
        <v>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170</v>
      </c>
      <c r="AU313" s="244" t="s">
        <v>87</v>
      </c>
      <c r="AV313" s="13" t="s">
        <v>34</v>
      </c>
      <c r="AW313" s="13" t="s">
        <v>33</v>
      </c>
      <c r="AX313" s="13" t="s">
        <v>78</v>
      </c>
      <c r="AY313" s="244" t="s">
        <v>162</v>
      </c>
    </row>
    <row r="314" s="14" customFormat="1">
      <c r="A314" s="14"/>
      <c r="B314" s="245"/>
      <c r="C314" s="246"/>
      <c r="D314" s="236" t="s">
        <v>170</v>
      </c>
      <c r="E314" s="247" t="s">
        <v>1</v>
      </c>
      <c r="F314" s="248" t="s">
        <v>1407</v>
      </c>
      <c r="G314" s="246"/>
      <c r="H314" s="249">
        <v>-11.475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170</v>
      </c>
      <c r="AU314" s="255" t="s">
        <v>87</v>
      </c>
      <c r="AV314" s="14" t="s">
        <v>87</v>
      </c>
      <c r="AW314" s="14" t="s">
        <v>33</v>
      </c>
      <c r="AX314" s="14" t="s">
        <v>78</v>
      </c>
      <c r="AY314" s="255" t="s">
        <v>162</v>
      </c>
    </row>
    <row r="315" s="14" customFormat="1">
      <c r="A315" s="14"/>
      <c r="B315" s="245"/>
      <c r="C315" s="246"/>
      <c r="D315" s="236" t="s">
        <v>170</v>
      </c>
      <c r="E315" s="247" t="s">
        <v>1</v>
      </c>
      <c r="F315" s="248" t="s">
        <v>1408</v>
      </c>
      <c r="G315" s="246"/>
      <c r="H315" s="249">
        <v>-1.6879999999999999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170</v>
      </c>
      <c r="AU315" s="255" t="s">
        <v>87</v>
      </c>
      <c r="AV315" s="14" t="s">
        <v>87</v>
      </c>
      <c r="AW315" s="14" t="s">
        <v>33</v>
      </c>
      <c r="AX315" s="14" t="s">
        <v>78</v>
      </c>
      <c r="AY315" s="255" t="s">
        <v>162</v>
      </c>
    </row>
    <row r="316" s="15" customFormat="1">
      <c r="A316" s="15"/>
      <c r="B316" s="256"/>
      <c r="C316" s="257"/>
      <c r="D316" s="236" t="s">
        <v>170</v>
      </c>
      <c r="E316" s="258" t="s">
        <v>1</v>
      </c>
      <c r="F316" s="259" t="s">
        <v>180</v>
      </c>
      <c r="G316" s="257"/>
      <c r="H316" s="260">
        <v>149.077</v>
      </c>
      <c r="I316" s="261"/>
      <c r="J316" s="257"/>
      <c r="K316" s="257"/>
      <c r="L316" s="262"/>
      <c r="M316" s="263"/>
      <c r="N316" s="264"/>
      <c r="O316" s="264"/>
      <c r="P316" s="264"/>
      <c r="Q316" s="264"/>
      <c r="R316" s="264"/>
      <c r="S316" s="264"/>
      <c r="T316" s="26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6" t="s">
        <v>170</v>
      </c>
      <c r="AU316" s="266" t="s">
        <v>87</v>
      </c>
      <c r="AV316" s="15" t="s">
        <v>168</v>
      </c>
      <c r="AW316" s="15" t="s">
        <v>33</v>
      </c>
      <c r="AX316" s="15" t="s">
        <v>34</v>
      </c>
      <c r="AY316" s="266" t="s">
        <v>162</v>
      </c>
    </row>
    <row r="317" s="2" customFormat="1" ht="24.15" customHeight="1">
      <c r="A317" s="39"/>
      <c r="B317" s="40"/>
      <c r="C317" s="267" t="s">
        <v>420</v>
      </c>
      <c r="D317" s="267" t="s">
        <v>250</v>
      </c>
      <c r="E317" s="268" t="s">
        <v>1409</v>
      </c>
      <c r="F317" s="269" t="s">
        <v>1410</v>
      </c>
      <c r="G317" s="270" t="s">
        <v>167</v>
      </c>
      <c r="H317" s="271">
        <v>156.53100000000001</v>
      </c>
      <c r="I317" s="272"/>
      <c r="J317" s="273">
        <f>ROUND(I317*H317,1)</f>
        <v>0</v>
      </c>
      <c r="K317" s="274"/>
      <c r="L317" s="275"/>
      <c r="M317" s="276" t="s">
        <v>1</v>
      </c>
      <c r="N317" s="277" t="s">
        <v>43</v>
      </c>
      <c r="O317" s="92"/>
      <c r="P317" s="230">
        <f>O317*H317</f>
        <v>0</v>
      </c>
      <c r="Q317" s="230">
        <v>0.0135</v>
      </c>
      <c r="R317" s="230">
        <f>Q317*H317</f>
        <v>2.1131685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210</v>
      </c>
      <c r="AT317" s="232" t="s">
        <v>250</v>
      </c>
      <c r="AU317" s="232" t="s">
        <v>87</v>
      </c>
      <c r="AY317" s="18" t="s">
        <v>162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34</v>
      </c>
      <c r="BK317" s="233">
        <f>ROUND(I317*H317,1)</f>
        <v>0</v>
      </c>
      <c r="BL317" s="18" t="s">
        <v>168</v>
      </c>
      <c r="BM317" s="232" t="s">
        <v>1411</v>
      </c>
    </row>
    <row r="318" s="14" customFormat="1">
      <c r="A318" s="14"/>
      <c r="B318" s="245"/>
      <c r="C318" s="246"/>
      <c r="D318" s="236" t="s">
        <v>170</v>
      </c>
      <c r="E318" s="246"/>
      <c r="F318" s="248" t="s">
        <v>1412</v>
      </c>
      <c r="G318" s="246"/>
      <c r="H318" s="249">
        <v>156.53100000000001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170</v>
      </c>
      <c r="AU318" s="255" t="s">
        <v>87</v>
      </c>
      <c r="AV318" s="14" t="s">
        <v>87</v>
      </c>
      <c r="AW318" s="14" t="s">
        <v>4</v>
      </c>
      <c r="AX318" s="14" t="s">
        <v>34</v>
      </c>
      <c r="AY318" s="255" t="s">
        <v>162</v>
      </c>
    </row>
    <row r="319" s="2" customFormat="1" ht="33" customHeight="1">
      <c r="A319" s="39"/>
      <c r="B319" s="40"/>
      <c r="C319" s="220" t="s">
        <v>456</v>
      </c>
      <c r="D319" s="220" t="s">
        <v>164</v>
      </c>
      <c r="E319" s="221" t="s">
        <v>1413</v>
      </c>
      <c r="F319" s="222" t="s">
        <v>1414</v>
      </c>
      <c r="G319" s="223" t="s">
        <v>167</v>
      </c>
      <c r="H319" s="224">
        <v>965.53999999999996</v>
      </c>
      <c r="I319" s="225"/>
      <c r="J319" s="226">
        <f>ROUND(I319*H319,1)</f>
        <v>0</v>
      </c>
      <c r="K319" s="227"/>
      <c r="L319" s="45"/>
      <c r="M319" s="228" t="s">
        <v>1</v>
      </c>
      <c r="N319" s="229" t="s">
        <v>43</v>
      </c>
      <c r="O319" s="92"/>
      <c r="P319" s="230">
        <f>O319*H319</f>
        <v>0</v>
      </c>
      <c r="Q319" s="230">
        <v>0.01159696</v>
      </c>
      <c r="R319" s="230">
        <f>Q319*H319</f>
        <v>11.197328758399999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168</v>
      </c>
      <c r="AT319" s="232" t="s">
        <v>164</v>
      </c>
      <c r="AU319" s="232" t="s">
        <v>87</v>
      </c>
      <c r="AY319" s="18" t="s">
        <v>162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34</v>
      </c>
      <c r="BK319" s="233">
        <f>ROUND(I319*H319,1)</f>
        <v>0</v>
      </c>
      <c r="BL319" s="18" t="s">
        <v>168</v>
      </c>
      <c r="BM319" s="232" t="s">
        <v>1415</v>
      </c>
    </row>
    <row r="320" s="13" customFormat="1">
      <c r="A320" s="13"/>
      <c r="B320" s="234"/>
      <c r="C320" s="235"/>
      <c r="D320" s="236" t="s">
        <v>170</v>
      </c>
      <c r="E320" s="237" t="s">
        <v>1</v>
      </c>
      <c r="F320" s="238" t="s">
        <v>1416</v>
      </c>
      <c r="G320" s="235"/>
      <c r="H320" s="237" t="s">
        <v>1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170</v>
      </c>
      <c r="AU320" s="244" t="s">
        <v>87</v>
      </c>
      <c r="AV320" s="13" t="s">
        <v>34</v>
      </c>
      <c r="AW320" s="13" t="s">
        <v>33</v>
      </c>
      <c r="AX320" s="13" t="s">
        <v>78</v>
      </c>
      <c r="AY320" s="244" t="s">
        <v>162</v>
      </c>
    </row>
    <row r="321" s="14" customFormat="1">
      <c r="A321" s="14"/>
      <c r="B321" s="245"/>
      <c r="C321" s="246"/>
      <c r="D321" s="236" t="s">
        <v>170</v>
      </c>
      <c r="E321" s="247" t="s">
        <v>1</v>
      </c>
      <c r="F321" s="248" t="s">
        <v>1417</v>
      </c>
      <c r="G321" s="246"/>
      <c r="H321" s="249">
        <v>557.26599999999996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170</v>
      </c>
      <c r="AU321" s="255" t="s">
        <v>87</v>
      </c>
      <c r="AV321" s="14" t="s">
        <v>87</v>
      </c>
      <c r="AW321" s="14" t="s">
        <v>33</v>
      </c>
      <c r="AX321" s="14" t="s">
        <v>78</v>
      </c>
      <c r="AY321" s="255" t="s">
        <v>162</v>
      </c>
    </row>
    <row r="322" s="14" customFormat="1">
      <c r="A322" s="14"/>
      <c r="B322" s="245"/>
      <c r="C322" s="246"/>
      <c r="D322" s="236" t="s">
        <v>170</v>
      </c>
      <c r="E322" s="247" t="s">
        <v>1</v>
      </c>
      <c r="F322" s="248" t="s">
        <v>1418</v>
      </c>
      <c r="G322" s="246"/>
      <c r="H322" s="249">
        <v>434.589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170</v>
      </c>
      <c r="AU322" s="255" t="s">
        <v>87</v>
      </c>
      <c r="AV322" s="14" t="s">
        <v>87</v>
      </c>
      <c r="AW322" s="14" t="s">
        <v>33</v>
      </c>
      <c r="AX322" s="14" t="s">
        <v>78</v>
      </c>
      <c r="AY322" s="255" t="s">
        <v>162</v>
      </c>
    </row>
    <row r="323" s="14" customFormat="1">
      <c r="A323" s="14"/>
      <c r="B323" s="245"/>
      <c r="C323" s="246"/>
      <c r="D323" s="236" t="s">
        <v>170</v>
      </c>
      <c r="E323" s="247" t="s">
        <v>1</v>
      </c>
      <c r="F323" s="248" t="s">
        <v>1419</v>
      </c>
      <c r="G323" s="246"/>
      <c r="H323" s="249">
        <v>26.062999999999999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170</v>
      </c>
      <c r="AU323" s="255" t="s">
        <v>87</v>
      </c>
      <c r="AV323" s="14" t="s">
        <v>87</v>
      </c>
      <c r="AW323" s="14" t="s">
        <v>33</v>
      </c>
      <c r="AX323" s="14" t="s">
        <v>78</v>
      </c>
      <c r="AY323" s="255" t="s">
        <v>162</v>
      </c>
    </row>
    <row r="324" s="14" customFormat="1">
      <c r="A324" s="14"/>
      <c r="B324" s="245"/>
      <c r="C324" s="246"/>
      <c r="D324" s="236" t="s">
        <v>170</v>
      </c>
      <c r="E324" s="247" t="s">
        <v>1</v>
      </c>
      <c r="F324" s="248" t="s">
        <v>1420</v>
      </c>
      <c r="G324" s="246"/>
      <c r="H324" s="249">
        <v>4.2329999999999997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170</v>
      </c>
      <c r="AU324" s="255" t="s">
        <v>87</v>
      </c>
      <c r="AV324" s="14" t="s">
        <v>87</v>
      </c>
      <c r="AW324" s="14" t="s">
        <v>33</v>
      </c>
      <c r="AX324" s="14" t="s">
        <v>78</v>
      </c>
      <c r="AY324" s="255" t="s">
        <v>162</v>
      </c>
    </row>
    <row r="325" s="14" customFormat="1">
      <c r="A325" s="14"/>
      <c r="B325" s="245"/>
      <c r="C325" s="246"/>
      <c r="D325" s="236" t="s">
        <v>170</v>
      </c>
      <c r="E325" s="247" t="s">
        <v>1</v>
      </c>
      <c r="F325" s="248" t="s">
        <v>1421</v>
      </c>
      <c r="G325" s="246"/>
      <c r="H325" s="249">
        <v>71.760000000000005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170</v>
      </c>
      <c r="AU325" s="255" t="s">
        <v>87</v>
      </c>
      <c r="AV325" s="14" t="s">
        <v>87</v>
      </c>
      <c r="AW325" s="14" t="s">
        <v>33</v>
      </c>
      <c r="AX325" s="14" t="s">
        <v>78</v>
      </c>
      <c r="AY325" s="255" t="s">
        <v>162</v>
      </c>
    </row>
    <row r="326" s="14" customFormat="1">
      <c r="A326" s="14"/>
      <c r="B326" s="245"/>
      <c r="C326" s="246"/>
      <c r="D326" s="236" t="s">
        <v>170</v>
      </c>
      <c r="E326" s="247" t="s">
        <v>1</v>
      </c>
      <c r="F326" s="248" t="s">
        <v>1422</v>
      </c>
      <c r="G326" s="246"/>
      <c r="H326" s="249">
        <v>85.200000000000003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170</v>
      </c>
      <c r="AU326" s="255" t="s">
        <v>87</v>
      </c>
      <c r="AV326" s="14" t="s">
        <v>87</v>
      </c>
      <c r="AW326" s="14" t="s">
        <v>33</v>
      </c>
      <c r="AX326" s="14" t="s">
        <v>78</v>
      </c>
      <c r="AY326" s="255" t="s">
        <v>162</v>
      </c>
    </row>
    <row r="327" s="14" customFormat="1">
      <c r="A327" s="14"/>
      <c r="B327" s="245"/>
      <c r="C327" s="246"/>
      <c r="D327" s="236" t="s">
        <v>170</v>
      </c>
      <c r="E327" s="247" t="s">
        <v>1</v>
      </c>
      <c r="F327" s="248" t="s">
        <v>1423</v>
      </c>
      <c r="G327" s="246"/>
      <c r="H327" s="249">
        <v>11.48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170</v>
      </c>
      <c r="AU327" s="255" t="s">
        <v>87</v>
      </c>
      <c r="AV327" s="14" t="s">
        <v>87</v>
      </c>
      <c r="AW327" s="14" t="s">
        <v>33</v>
      </c>
      <c r="AX327" s="14" t="s">
        <v>78</v>
      </c>
      <c r="AY327" s="255" t="s">
        <v>162</v>
      </c>
    </row>
    <row r="328" s="13" customFormat="1">
      <c r="A328" s="13"/>
      <c r="B328" s="234"/>
      <c r="C328" s="235"/>
      <c r="D328" s="236" t="s">
        <v>170</v>
      </c>
      <c r="E328" s="237" t="s">
        <v>1</v>
      </c>
      <c r="F328" s="238" t="s">
        <v>1395</v>
      </c>
      <c r="G328" s="235"/>
      <c r="H328" s="237" t="s">
        <v>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170</v>
      </c>
      <c r="AU328" s="244" t="s">
        <v>87</v>
      </c>
      <c r="AV328" s="13" t="s">
        <v>34</v>
      </c>
      <c r="AW328" s="13" t="s">
        <v>33</v>
      </c>
      <c r="AX328" s="13" t="s">
        <v>78</v>
      </c>
      <c r="AY328" s="244" t="s">
        <v>162</v>
      </c>
    </row>
    <row r="329" s="14" customFormat="1">
      <c r="A329" s="14"/>
      <c r="B329" s="245"/>
      <c r="C329" s="246"/>
      <c r="D329" s="236" t="s">
        <v>170</v>
      </c>
      <c r="E329" s="247" t="s">
        <v>1</v>
      </c>
      <c r="F329" s="248" t="s">
        <v>1424</v>
      </c>
      <c r="G329" s="246"/>
      <c r="H329" s="249">
        <v>-4.7030000000000003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170</v>
      </c>
      <c r="AU329" s="255" t="s">
        <v>87</v>
      </c>
      <c r="AV329" s="14" t="s">
        <v>87</v>
      </c>
      <c r="AW329" s="14" t="s">
        <v>33</v>
      </c>
      <c r="AX329" s="14" t="s">
        <v>78</v>
      </c>
      <c r="AY329" s="255" t="s">
        <v>162</v>
      </c>
    </row>
    <row r="330" s="14" customFormat="1">
      <c r="A330" s="14"/>
      <c r="B330" s="245"/>
      <c r="C330" s="246"/>
      <c r="D330" s="236" t="s">
        <v>170</v>
      </c>
      <c r="E330" s="247" t="s">
        <v>1</v>
      </c>
      <c r="F330" s="248" t="s">
        <v>1425</v>
      </c>
      <c r="G330" s="246"/>
      <c r="H330" s="249">
        <v>-30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170</v>
      </c>
      <c r="AU330" s="255" t="s">
        <v>87</v>
      </c>
      <c r="AV330" s="14" t="s">
        <v>87</v>
      </c>
      <c r="AW330" s="14" t="s">
        <v>33</v>
      </c>
      <c r="AX330" s="14" t="s">
        <v>78</v>
      </c>
      <c r="AY330" s="255" t="s">
        <v>162</v>
      </c>
    </row>
    <row r="331" s="14" customFormat="1">
      <c r="A331" s="14"/>
      <c r="B331" s="245"/>
      <c r="C331" s="246"/>
      <c r="D331" s="236" t="s">
        <v>170</v>
      </c>
      <c r="E331" s="247" t="s">
        <v>1</v>
      </c>
      <c r="F331" s="248" t="s">
        <v>1426</v>
      </c>
      <c r="G331" s="246"/>
      <c r="H331" s="249">
        <v>-158.40000000000001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170</v>
      </c>
      <c r="AU331" s="255" t="s">
        <v>87</v>
      </c>
      <c r="AV331" s="14" t="s">
        <v>87</v>
      </c>
      <c r="AW331" s="14" t="s">
        <v>33</v>
      </c>
      <c r="AX331" s="14" t="s">
        <v>78</v>
      </c>
      <c r="AY331" s="255" t="s">
        <v>162</v>
      </c>
    </row>
    <row r="332" s="14" customFormat="1">
      <c r="A332" s="14"/>
      <c r="B332" s="245"/>
      <c r="C332" s="246"/>
      <c r="D332" s="236" t="s">
        <v>170</v>
      </c>
      <c r="E332" s="247" t="s">
        <v>1</v>
      </c>
      <c r="F332" s="248" t="s">
        <v>1427</v>
      </c>
      <c r="G332" s="246"/>
      <c r="H332" s="249">
        <v>-19.32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170</v>
      </c>
      <c r="AU332" s="255" t="s">
        <v>87</v>
      </c>
      <c r="AV332" s="14" t="s">
        <v>87</v>
      </c>
      <c r="AW332" s="14" t="s">
        <v>33</v>
      </c>
      <c r="AX332" s="14" t="s">
        <v>78</v>
      </c>
      <c r="AY332" s="255" t="s">
        <v>162</v>
      </c>
    </row>
    <row r="333" s="14" customFormat="1">
      <c r="A333" s="14"/>
      <c r="B333" s="245"/>
      <c r="C333" s="246"/>
      <c r="D333" s="236" t="s">
        <v>170</v>
      </c>
      <c r="E333" s="247" t="s">
        <v>1</v>
      </c>
      <c r="F333" s="248" t="s">
        <v>1428</v>
      </c>
      <c r="G333" s="246"/>
      <c r="H333" s="249">
        <v>-6.5250000000000004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170</v>
      </c>
      <c r="AU333" s="255" t="s">
        <v>87</v>
      </c>
      <c r="AV333" s="14" t="s">
        <v>87</v>
      </c>
      <c r="AW333" s="14" t="s">
        <v>33</v>
      </c>
      <c r="AX333" s="14" t="s">
        <v>78</v>
      </c>
      <c r="AY333" s="255" t="s">
        <v>162</v>
      </c>
    </row>
    <row r="334" s="14" customFormat="1">
      <c r="A334" s="14"/>
      <c r="B334" s="245"/>
      <c r="C334" s="246"/>
      <c r="D334" s="236" t="s">
        <v>170</v>
      </c>
      <c r="E334" s="247" t="s">
        <v>1</v>
      </c>
      <c r="F334" s="248" t="s">
        <v>1429</v>
      </c>
      <c r="G334" s="246"/>
      <c r="H334" s="249">
        <v>-3.2000000000000002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170</v>
      </c>
      <c r="AU334" s="255" t="s">
        <v>87</v>
      </c>
      <c r="AV334" s="14" t="s">
        <v>87</v>
      </c>
      <c r="AW334" s="14" t="s">
        <v>33</v>
      </c>
      <c r="AX334" s="14" t="s">
        <v>78</v>
      </c>
      <c r="AY334" s="255" t="s">
        <v>162</v>
      </c>
    </row>
    <row r="335" s="14" customFormat="1">
      <c r="A335" s="14"/>
      <c r="B335" s="245"/>
      <c r="C335" s="246"/>
      <c r="D335" s="236" t="s">
        <v>170</v>
      </c>
      <c r="E335" s="247" t="s">
        <v>1</v>
      </c>
      <c r="F335" s="248" t="s">
        <v>1430</v>
      </c>
      <c r="G335" s="246"/>
      <c r="H335" s="249">
        <v>-2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170</v>
      </c>
      <c r="AU335" s="255" t="s">
        <v>87</v>
      </c>
      <c r="AV335" s="14" t="s">
        <v>87</v>
      </c>
      <c r="AW335" s="14" t="s">
        <v>33</v>
      </c>
      <c r="AX335" s="14" t="s">
        <v>78</v>
      </c>
      <c r="AY335" s="255" t="s">
        <v>162</v>
      </c>
    </row>
    <row r="336" s="14" customFormat="1">
      <c r="A336" s="14"/>
      <c r="B336" s="245"/>
      <c r="C336" s="246"/>
      <c r="D336" s="236" t="s">
        <v>170</v>
      </c>
      <c r="E336" s="247" t="s">
        <v>1</v>
      </c>
      <c r="F336" s="248" t="s">
        <v>1431</v>
      </c>
      <c r="G336" s="246"/>
      <c r="H336" s="249">
        <v>-0.90300000000000002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170</v>
      </c>
      <c r="AU336" s="255" t="s">
        <v>87</v>
      </c>
      <c r="AV336" s="14" t="s">
        <v>87</v>
      </c>
      <c r="AW336" s="14" t="s">
        <v>33</v>
      </c>
      <c r="AX336" s="14" t="s">
        <v>78</v>
      </c>
      <c r="AY336" s="255" t="s">
        <v>162</v>
      </c>
    </row>
    <row r="337" s="15" customFormat="1">
      <c r="A337" s="15"/>
      <c r="B337" s="256"/>
      <c r="C337" s="257"/>
      <c r="D337" s="236" t="s">
        <v>170</v>
      </c>
      <c r="E337" s="258" t="s">
        <v>1</v>
      </c>
      <c r="F337" s="259" t="s">
        <v>180</v>
      </c>
      <c r="G337" s="257"/>
      <c r="H337" s="260">
        <v>965.53999999999996</v>
      </c>
      <c r="I337" s="261"/>
      <c r="J337" s="257"/>
      <c r="K337" s="257"/>
      <c r="L337" s="262"/>
      <c r="M337" s="263"/>
      <c r="N337" s="264"/>
      <c r="O337" s="264"/>
      <c r="P337" s="264"/>
      <c r="Q337" s="264"/>
      <c r="R337" s="264"/>
      <c r="S337" s="264"/>
      <c r="T337" s="26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6" t="s">
        <v>170</v>
      </c>
      <c r="AU337" s="266" t="s">
        <v>87</v>
      </c>
      <c r="AV337" s="15" t="s">
        <v>168</v>
      </c>
      <c r="AW337" s="15" t="s">
        <v>33</v>
      </c>
      <c r="AX337" s="15" t="s">
        <v>34</v>
      </c>
      <c r="AY337" s="266" t="s">
        <v>162</v>
      </c>
    </row>
    <row r="338" s="2" customFormat="1" ht="24.15" customHeight="1">
      <c r="A338" s="39"/>
      <c r="B338" s="40"/>
      <c r="C338" s="267" t="s">
        <v>461</v>
      </c>
      <c r="D338" s="267" t="s">
        <v>250</v>
      </c>
      <c r="E338" s="268" t="s">
        <v>1432</v>
      </c>
      <c r="F338" s="269" t="s">
        <v>1433</v>
      </c>
      <c r="G338" s="270" t="s">
        <v>167</v>
      </c>
      <c r="H338" s="271">
        <v>1013.817</v>
      </c>
      <c r="I338" s="272"/>
      <c r="J338" s="273">
        <f>ROUND(I338*H338,1)</f>
        <v>0</v>
      </c>
      <c r="K338" s="274"/>
      <c r="L338" s="275"/>
      <c r="M338" s="276" t="s">
        <v>1</v>
      </c>
      <c r="N338" s="277" t="s">
        <v>43</v>
      </c>
      <c r="O338" s="92"/>
      <c r="P338" s="230">
        <f>O338*H338</f>
        <v>0</v>
      </c>
      <c r="Q338" s="230">
        <v>0.016500000000000001</v>
      </c>
      <c r="R338" s="230">
        <f>Q338*H338</f>
        <v>16.727980500000001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210</v>
      </c>
      <c r="AT338" s="232" t="s">
        <v>250</v>
      </c>
      <c r="AU338" s="232" t="s">
        <v>87</v>
      </c>
      <c r="AY338" s="18" t="s">
        <v>162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34</v>
      </c>
      <c r="BK338" s="233">
        <f>ROUND(I338*H338,1)</f>
        <v>0</v>
      </c>
      <c r="BL338" s="18" t="s">
        <v>168</v>
      </c>
      <c r="BM338" s="232" t="s">
        <v>1434</v>
      </c>
    </row>
    <row r="339" s="14" customFormat="1">
      <c r="A339" s="14"/>
      <c r="B339" s="245"/>
      <c r="C339" s="246"/>
      <c r="D339" s="236" t="s">
        <v>170</v>
      </c>
      <c r="E339" s="246"/>
      <c r="F339" s="248" t="s">
        <v>1435</v>
      </c>
      <c r="G339" s="246"/>
      <c r="H339" s="249">
        <v>1013.817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170</v>
      </c>
      <c r="AU339" s="255" t="s">
        <v>87</v>
      </c>
      <c r="AV339" s="14" t="s">
        <v>87</v>
      </c>
      <c r="AW339" s="14" t="s">
        <v>4</v>
      </c>
      <c r="AX339" s="14" t="s">
        <v>34</v>
      </c>
      <c r="AY339" s="255" t="s">
        <v>162</v>
      </c>
    </row>
    <row r="340" s="2" customFormat="1" ht="24.15" customHeight="1">
      <c r="A340" s="39"/>
      <c r="B340" s="40"/>
      <c r="C340" s="220" t="s">
        <v>466</v>
      </c>
      <c r="D340" s="220" t="s">
        <v>164</v>
      </c>
      <c r="E340" s="221" t="s">
        <v>401</v>
      </c>
      <c r="F340" s="222" t="s">
        <v>402</v>
      </c>
      <c r="G340" s="223" t="s">
        <v>167</v>
      </c>
      <c r="H340" s="224">
        <v>965.53999999999996</v>
      </c>
      <c r="I340" s="225"/>
      <c r="J340" s="226">
        <f>ROUND(I340*H340,1)</f>
        <v>0</v>
      </c>
      <c r="K340" s="227"/>
      <c r="L340" s="45"/>
      <c r="M340" s="228" t="s">
        <v>1</v>
      </c>
      <c r="N340" s="229" t="s">
        <v>43</v>
      </c>
      <c r="O340" s="92"/>
      <c r="P340" s="230">
        <f>O340*H340</f>
        <v>0</v>
      </c>
      <c r="Q340" s="230">
        <v>8.0599999999999994E-05</v>
      </c>
      <c r="R340" s="230">
        <f>Q340*H340</f>
        <v>0.07782252399999999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168</v>
      </c>
      <c r="AT340" s="232" t="s">
        <v>164</v>
      </c>
      <c r="AU340" s="232" t="s">
        <v>87</v>
      </c>
      <c r="AY340" s="18" t="s">
        <v>162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34</v>
      </c>
      <c r="BK340" s="233">
        <f>ROUND(I340*H340,1)</f>
        <v>0</v>
      </c>
      <c r="BL340" s="18" t="s">
        <v>168</v>
      </c>
      <c r="BM340" s="232" t="s">
        <v>1436</v>
      </c>
    </row>
    <row r="341" s="2" customFormat="1" ht="24.15" customHeight="1">
      <c r="A341" s="39"/>
      <c r="B341" s="40"/>
      <c r="C341" s="220" t="s">
        <v>471</v>
      </c>
      <c r="D341" s="220" t="s">
        <v>164</v>
      </c>
      <c r="E341" s="221" t="s">
        <v>1437</v>
      </c>
      <c r="F341" s="222" t="s">
        <v>1438</v>
      </c>
      <c r="G341" s="223" t="s">
        <v>167</v>
      </c>
      <c r="H341" s="224">
        <v>285.32799999999997</v>
      </c>
      <c r="I341" s="225"/>
      <c r="J341" s="226">
        <f>ROUND(I341*H341,1)</f>
        <v>0</v>
      </c>
      <c r="K341" s="227"/>
      <c r="L341" s="45"/>
      <c r="M341" s="228" t="s">
        <v>1</v>
      </c>
      <c r="N341" s="229" t="s">
        <v>43</v>
      </c>
      <c r="O341" s="92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168</v>
      </c>
      <c r="AT341" s="232" t="s">
        <v>164</v>
      </c>
      <c r="AU341" s="232" t="s">
        <v>87</v>
      </c>
      <c r="AY341" s="18" t="s">
        <v>162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34</v>
      </c>
      <c r="BK341" s="233">
        <f>ROUND(I341*H341,1)</f>
        <v>0</v>
      </c>
      <c r="BL341" s="18" t="s">
        <v>168</v>
      </c>
      <c r="BM341" s="232" t="s">
        <v>1439</v>
      </c>
    </row>
    <row r="342" s="2" customFormat="1" ht="16.5" customHeight="1">
      <c r="A342" s="39"/>
      <c r="B342" s="40"/>
      <c r="C342" s="220" t="s">
        <v>476</v>
      </c>
      <c r="D342" s="220" t="s">
        <v>164</v>
      </c>
      <c r="E342" s="221" t="s">
        <v>421</v>
      </c>
      <c r="F342" s="222" t="s">
        <v>422</v>
      </c>
      <c r="G342" s="223" t="s">
        <v>392</v>
      </c>
      <c r="H342" s="224">
        <v>1396.55</v>
      </c>
      <c r="I342" s="225"/>
      <c r="J342" s="226">
        <f>ROUND(I342*H342,1)</f>
        <v>0</v>
      </c>
      <c r="K342" s="227"/>
      <c r="L342" s="45"/>
      <c r="M342" s="228" t="s">
        <v>1</v>
      </c>
      <c r="N342" s="229" t="s">
        <v>43</v>
      </c>
      <c r="O342" s="92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168</v>
      </c>
      <c r="AT342" s="232" t="s">
        <v>164</v>
      </c>
      <c r="AU342" s="232" t="s">
        <v>87</v>
      </c>
      <c r="AY342" s="18" t="s">
        <v>162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34</v>
      </c>
      <c r="BK342" s="233">
        <f>ROUND(I342*H342,1)</f>
        <v>0</v>
      </c>
      <c r="BL342" s="18" t="s">
        <v>168</v>
      </c>
      <c r="BM342" s="232" t="s">
        <v>1440</v>
      </c>
    </row>
    <row r="343" s="13" customFormat="1">
      <c r="A343" s="13"/>
      <c r="B343" s="234"/>
      <c r="C343" s="235"/>
      <c r="D343" s="236" t="s">
        <v>170</v>
      </c>
      <c r="E343" s="237" t="s">
        <v>1</v>
      </c>
      <c r="F343" s="238" t="s">
        <v>424</v>
      </c>
      <c r="G343" s="235"/>
      <c r="H343" s="237" t="s">
        <v>1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170</v>
      </c>
      <c r="AU343" s="244" t="s">
        <v>87</v>
      </c>
      <c r="AV343" s="13" t="s">
        <v>34</v>
      </c>
      <c r="AW343" s="13" t="s">
        <v>33</v>
      </c>
      <c r="AX343" s="13" t="s">
        <v>78</v>
      </c>
      <c r="AY343" s="244" t="s">
        <v>162</v>
      </c>
    </row>
    <row r="344" s="13" customFormat="1">
      <c r="A344" s="13"/>
      <c r="B344" s="234"/>
      <c r="C344" s="235"/>
      <c r="D344" s="236" t="s">
        <v>170</v>
      </c>
      <c r="E344" s="237" t="s">
        <v>1</v>
      </c>
      <c r="F344" s="238" t="s">
        <v>425</v>
      </c>
      <c r="G344" s="235"/>
      <c r="H344" s="237" t="s">
        <v>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170</v>
      </c>
      <c r="AU344" s="244" t="s">
        <v>87</v>
      </c>
      <c r="AV344" s="13" t="s">
        <v>34</v>
      </c>
      <c r="AW344" s="13" t="s">
        <v>33</v>
      </c>
      <c r="AX344" s="13" t="s">
        <v>78</v>
      </c>
      <c r="AY344" s="244" t="s">
        <v>162</v>
      </c>
    </row>
    <row r="345" s="14" customFormat="1">
      <c r="A345" s="14"/>
      <c r="B345" s="245"/>
      <c r="C345" s="246"/>
      <c r="D345" s="236" t="s">
        <v>170</v>
      </c>
      <c r="E345" s="247" t="s">
        <v>1</v>
      </c>
      <c r="F345" s="248" t="s">
        <v>1441</v>
      </c>
      <c r="G345" s="246"/>
      <c r="H345" s="249">
        <v>87.200000000000003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170</v>
      </c>
      <c r="AU345" s="255" t="s">
        <v>87</v>
      </c>
      <c r="AV345" s="14" t="s">
        <v>87</v>
      </c>
      <c r="AW345" s="14" t="s">
        <v>33</v>
      </c>
      <c r="AX345" s="14" t="s">
        <v>78</v>
      </c>
      <c r="AY345" s="255" t="s">
        <v>162</v>
      </c>
    </row>
    <row r="346" s="14" customFormat="1">
      <c r="A346" s="14"/>
      <c r="B346" s="245"/>
      <c r="C346" s="246"/>
      <c r="D346" s="236" t="s">
        <v>170</v>
      </c>
      <c r="E346" s="247" t="s">
        <v>1</v>
      </c>
      <c r="F346" s="248" t="s">
        <v>1442</v>
      </c>
      <c r="G346" s="246"/>
      <c r="H346" s="249">
        <v>19.199999999999999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170</v>
      </c>
      <c r="AU346" s="255" t="s">
        <v>87</v>
      </c>
      <c r="AV346" s="14" t="s">
        <v>87</v>
      </c>
      <c r="AW346" s="14" t="s">
        <v>33</v>
      </c>
      <c r="AX346" s="14" t="s">
        <v>78</v>
      </c>
      <c r="AY346" s="255" t="s">
        <v>162</v>
      </c>
    </row>
    <row r="347" s="14" customFormat="1">
      <c r="A347" s="14"/>
      <c r="B347" s="245"/>
      <c r="C347" s="246"/>
      <c r="D347" s="236" t="s">
        <v>170</v>
      </c>
      <c r="E347" s="247" t="s">
        <v>1</v>
      </c>
      <c r="F347" s="248" t="s">
        <v>1443</v>
      </c>
      <c r="G347" s="246"/>
      <c r="H347" s="249">
        <v>9.5999999999999996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170</v>
      </c>
      <c r="AU347" s="255" t="s">
        <v>87</v>
      </c>
      <c r="AV347" s="14" t="s">
        <v>87</v>
      </c>
      <c r="AW347" s="14" t="s">
        <v>33</v>
      </c>
      <c r="AX347" s="14" t="s">
        <v>78</v>
      </c>
      <c r="AY347" s="255" t="s">
        <v>162</v>
      </c>
    </row>
    <row r="348" s="13" customFormat="1">
      <c r="A348" s="13"/>
      <c r="B348" s="234"/>
      <c r="C348" s="235"/>
      <c r="D348" s="236" t="s">
        <v>170</v>
      </c>
      <c r="E348" s="237" t="s">
        <v>1</v>
      </c>
      <c r="F348" s="238" t="s">
        <v>429</v>
      </c>
      <c r="G348" s="235"/>
      <c r="H348" s="237" t="s">
        <v>1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170</v>
      </c>
      <c r="AU348" s="244" t="s">
        <v>87</v>
      </c>
      <c r="AV348" s="13" t="s">
        <v>34</v>
      </c>
      <c r="AW348" s="13" t="s">
        <v>33</v>
      </c>
      <c r="AX348" s="13" t="s">
        <v>78</v>
      </c>
      <c r="AY348" s="244" t="s">
        <v>162</v>
      </c>
    </row>
    <row r="349" s="14" customFormat="1">
      <c r="A349" s="14"/>
      <c r="B349" s="245"/>
      <c r="C349" s="246"/>
      <c r="D349" s="236" t="s">
        <v>170</v>
      </c>
      <c r="E349" s="247" t="s">
        <v>1</v>
      </c>
      <c r="F349" s="248" t="s">
        <v>1444</v>
      </c>
      <c r="G349" s="246"/>
      <c r="H349" s="249">
        <v>20.899999999999999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170</v>
      </c>
      <c r="AU349" s="255" t="s">
        <v>87</v>
      </c>
      <c r="AV349" s="14" t="s">
        <v>87</v>
      </c>
      <c r="AW349" s="14" t="s">
        <v>33</v>
      </c>
      <c r="AX349" s="14" t="s">
        <v>78</v>
      </c>
      <c r="AY349" s="255" t="s">
        <v>162</v>
      </c>
    </row>
    <row r="350" s="14" customFormat="1">
      <c r="A350" s="14"/>
      <c r="B350" s="245"/>
      <c r="C350" s="246"/>
      <c r="D350" s="236" t="s">
        <v>170</v>
      </c>
      <c r="E350" s="247" t="s">
        <v>1</v>
      </c>
      <c r="F350" s="248" t="s">
        <v>1445</v>
      </c>
      <c r="G350" s="246"/>
      <c r="H350" s="249">
        <v>48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170</v>
      </c>
      <c r="AU350" s="255" t="s">
        <v>87</v>
      </c>
      <c r="AV350" s="14" t="s">
        <v>87</v>
      </c>
      <c r="AW350" s="14" t="s">
        <v>33</v>
      </c>
      <c r="AX350" s="14" t="s">
        <v>78</v>
      </c>
      <c r="AY350" s="255" t="s">
        <v>162</v>
      </c>
    </row>
    <row r="351" s="14" customFormat="1">
      <c r="A351" s="14"/>
      <c r="B351" s="245"/>
      <c r="C351" s="246"/>
      <c r="D351" s="236" t="s">
        <v>170</v>
      </c>
      <c r="E351" s="247" t="s">
        <v>1</v>
      </c>
      <c r="F351" s="248" t="s">
        <v>1446</v>
      </c>
      <c r="G351" s="246"/>
      <c r="H351" s="249">
        <v>211.19999999999999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170</v>
      </c>
      <c r="AU351" s="255" t="s">
        <v>87</v>
      </c>
      <c r="AV351" s="14" t="s">
        <v>87</v>
      </c>
      <c r="AW351" s="14" t="s">
        <v>33</v>
      </c>
      <c r="AX351" s="14" t="s">
        <v>78</v>
      </c>
      <c r="AY351" s="255" t="s">
        <v>162</v>
      </c>
    </row>
    <row r="352" s="14" customFormat="1">
      <c r="A352" s="14"/>
      <c r="B352" s="245"/>
      <c r="C352" s="246"/>
      <c r="D352" s="236" t="s">
        <v>170</v>
      </c>
      <c r="E352" s="247" t="s">
        <v>1</v>
      </c>
      <c r="F352" s="248" t="s">
        <v>1447</v>
      </c>
      <c r="G352" s="246"/>
      <c r="H352" s="249">
        <v>32.299999999999997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170</v>
      </c>
      <c r="AU352" s="255" t="s">
        <v>87</v>
      </c>
      <c r="AV352" s="14" t="s">
        <v>87</v>
      </c>
      <c r="AW352" s="14" t="s">
        <v>33</v>
      </c>
      <c r="AX352" s="14" t="s">
        <v>78</v>
      </c>
      <c r="AY352" s="255" t="s">
        <v>162</v>
      </c>
    </row>
    <row r="353" s="14" customFormat="1">
      <c r="A353" s="14"/>
      <c r="B353" s="245"/>
      <c r="C353" s="246"/>
      <c r="D353" s="236" t="s">
        <v>170</v>
      </c>
      <c r="E353" s="247" t="s">
        <v>1</v>
      </c>
      <c r="F353" s="248" t="s">
        <v>1448</v>
      </c>
      <c r="G353" s="246"/>
      <c r="H353" s="249">
        <v>5.7000000000000002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170</v>
      </c>
      <c r="AU353" s="255" t="s">
        <v>87</v>
      </c>
      <c r="AV353" s="14" t="s">
        <v>87</v>
      </c>
      <c r="AW353" s="14" t="s">
        <v>33</v>
      </c>
      <c r="AX353" s="14" t="s">
        <v>78</v>
      </c>
      <c r="AY353" s="255" t="s">
        <v>162</v>
      </c>
    </row>
    <row r="354" s="14" customFormat="1">
      <c r="A354" s="14"/>
      <c r="B354" s="245"/>
      <c r="C354" s="246"/>
      <c r="D354" s="236" t="s">
        <v>170</v>
      </c>
      <c r="E354" s="247" t="s">
        <v>1</v>
      </c>
      <c r="F354" s="248" t="s">
        <v>1449</v>
      </c>
      <c r="G354" s="246"/>
      <c r="H354" s="249">
        <v>32.200000000000003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170</v>
      </c>
      <c r="AU354" s="255" t="s">
        <v>87</v>
      </c>
      <c r="AV354" s="14" t="s">
        <v>87</v>
      </c>
      <c r="AW354" s="14" t="s">
        <v>33</v>
      </c>
      <c r="AX354" s="14" t="s">
        <v>78</v>
      </c>
      <c r="AY354" s="255" t="s">
        <v>162</v>
      </c>
    </row>
    <row r="355" s="14" customFormat="1">
      <c r="A355" s="14"/>
      <c r="B355" s="245"/>
      <c r="C355" s="246"/>
      <c r="D355" s="236" t="s">
        <v>170</v>
      </c>
      <c r="E355" s="247" t="s">
        <v>1</v>
      </c>
      <c r="F355" s="248" t="s">
        <v>1450</v>
      </c>
      <c r="G355" s="246"/>
      <c r="H355" s="249">
        <v>14.5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170</v>
      </c>
      <c r="AU355" s="255" t="s">
        <v>87</v>
      </c>
      <c r="AV355" s="14" t="s">
        <v>87</v>
      </c>
      <c r="AW355" s="14" t="s">
        <v>33</v>
      </c>
      <c r="AX355" s="14" t="s">
        <v>78</v>
      </c>
      <c r="AY355" s="255" t="s">
        <v>162</v>
      </c>
    </row>
    <row r="356" s="14" customFormat="1">
      <c r="A356" s="14"/>
      <c r="B356" s="245"/>
      <c r="C356" s="246"/>
      <c r="D356" s="236" t="s">
        <v>170</v>
      </c>
      <c r="E356" s="247" t="s">
        <v>1</v>
      </c>
      <c r="F356" s="248" t="s">
        <v>1451</v>
      </c>
      <c r="G356" s="246"/>
      <c r="H356" s="249">
        <v>3.2000000000000002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170</v>
      </c>
      <c r="AU356" s="255" t="s">
        <v>87</v>
      </c>
      <c r="AV356" s="14" t="s">
        <v>87</v>
      </c>
      <c r="AW356" s="14" t="s">
        <v>33</v>
      </c>
      <c r="AX356" s="14" t="s">
        <v>78</v>
      </c>
      <c r="AY356" s="255" t="s">
        <v>162</v>
      </c>
    </row>
    <row r="357" s="14" customFormat="1">
      <c r="A357" s="14"/>
      <c r="B357" s="245"/>
      <c r="C357" s="246"/>
      <c r="D357" s="236" t="s">
        <v>170</v>
      </c>
      <c r="E357" s="247" t="s">
        <v>1</v>
      </c>
      <c r="F357" s="248" t="s">
        <v>1452</v>
      </c>
      <c r="G357" s="246"/>
      <c r="H357" s="249">
        <v>2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170</v>
      </c>
      <c r="AU357" s="255" t="s">
        <v>87</v>
      </c>
      <c r="AV357" s="14" t="s">
        <v>87</v>
      </c>
      <c r="AW357" s="14" t="s">
        <v>33</v>
      </c>
      <c r="AX357" s="14" t="s">
        <v>78</v>
      </c>
      <c r="AY357" s="255" t="s">
        <v>162</v>
      </c>
    </row>
    <row r="358" s="14" customFormat="1">
      <c r="A358" s="14"/>
      <c r="B358" s="245"/>
      <c r="C358" s="246"/>
      <c r="D358" s="236" t="s">
        <v>170</v>
      </c>
      <c r="E358" s="247" t="s">
        <v>1</v>
      </c>
      <c r="F358" s="248" t="s">
        <v>1453</v>
      </c>
      <c r="G358" s="246"/>
      <c r="H358" s="249">
        <v>1.8999999999999999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170</v>
      </c>
      <c r="AU358" s="255" t="s">
        <v>87</v>
      </c>
      <c r="AV358" s="14" t="s">
        <v>87</v>
      </c>
      <c r="AW358" s="14" t="s">
        <v>33</v>
      </c>
      <c r="AX358" s="14" t="s">
        <v>78</v>
      </c>
      <c r="AY358" s="255" t="s">
        <v>162</v>
      </c>
    </row>
    <row r="359" s="16" customFormat="1">
      <c r="A359" s="16"/>
      <c r="B359" s="278"/>
      <c r="C359" s="279"/>
      <c r="D359" s="236" t="s">
        <v>170</v>
      </c>
      <c r="E359" s="280" t="s">
        <v>1</v>
      </c>
      <c r="F359" s="281" t="s">
        <v>435</v>
      </c>
      <c r="G359" s="279"/>
      <c r="H359" s="282">
        <v>487.89999999999998</v>
      </c>
      <c r="I359" s="283"/>
      <c r="J359" s="279"/>
      <c r="K359" s="279"/>
      <c r="L359" s="284"/>
      <c r="M359" s="285"/>
      <c r="N359" s="286"/>
      <c r="O359" s="286"/>
      <c r="P359" s="286"/>
      <c r="Q359" s="286"/>
      <c r="R359" s="286"/>
      <c r="S359" s="286"/>
      <c r="T359" s="287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88" t="s">
        <v>170</v>
      </c>
      <c r="AU359" s="288" t="s">
        <v>87</v>
      </c>
      <c r="AV359" s="16" t="s">
        <v>181</v>
      </c>
      <c r="AW359" s="16" t="s">
        <v>33</v>
      </c>
      <c r="AX359" s="16" t="s">
        <v>78</v>
      </c>
      <c r="AY359" s="288" t="s">
        <v>162</v>
      </c>
    </row>
    <row r="360" s="13" customFormat="1">
      <c r="A360" s="13"/>
      <c r="B360" s="234"/>
      <c r="C360" s="235"/>
      <c r="D360" s="236" t="s">
        <v>170</v>
      </c>
      <c r="E360" s="237" t="s">
        <v>1</v>
      </c>
      <c r="F360" s="238" t="s">
        <v>436</v>
      </c>
      <c r="G360" s="235"/>
      <c r="H360" s="237" t="s">
        <v>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170</v>
      </c>
      <c r="AU360" s="244" t="s">
        <v>87</v>
      </c>
      <c r="AV360" s="13" t="s">
        <v>34</v>
      </c>
      <c r="AW360" s="13" t="s">
        <v>33</v>
      </c>
      <c r="AX360" s="13" t="s">
        <v>78</v>
      </c>
      <c r="AY360" s="244" t="s">
        <v>162</v>
      </c>
    </row>
    <row r="361" s="13" customFormat="1">
      <c r="A361" s="13"/>
      <c r="B361" s="234"/>
      <c r="C361" s="235"/>
      <c r="D361" s="236" t="s">
        <v>170</v>
      </c>
      <c r="E361" s="237" t="s">
        <v>1</v>
      </c>
      <c r="F361" s="238" t="s">
        <v>429</v>
      </c>
      <c r="G361" s="235"/>
      <c r="H361" s="237" t="s">
        <v>1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170</v>
      </c>
      <c r="AU361" s="244" t="s">
        <v>87</v>
      </c>
      <c r="AV361" s="13" t="s">
        <v>34</v>
      </c>
      <c r="AW361" s="13" t="s">
        <v>33</v>
      </c>
      <c r="AX361" s="13" t="s">
        <v>78</v>
      </c>
      <c r="AY361" s="244" t="s">
        <v>162</v>
      </c>
    </row>
    <row r="362" s="14" customFormat="1">
      <c r="A362" s="14"/>
      <c r="B362" s="245"/>
      <c r="C362" s="246"/>
      <c r="D362" s="236" t="s">
        <v>170</v>
      </c>
      <c r="E362" s="247" t="s">
        <v>1</v>
      </c>
      <c r="F362" s="248" t="s">
        <v>1454</v>
      </c>
      <c r="G362" s="246"/>
      <c r="H362" s="249">
        <v>25.850000000000001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170</v>
      </c>
      <c r="AU362" s="255" t="s">
        <v>87</v>
      </c>
      <c r="AV362" s="14" t="s">
        <v>87</v>
      </c>
      <c r="AW362" s="14" t="s">
        <v>33</v>
      </c>
      <c r="AX362" s="14" t="s">
        <v>78</v>
      </c>
      <c r="AY362" s="255" t="s">
        <v>162</v>
      </c>
    </row>
    <row r="363" s="14" customFormat="1">
      <c r="A363" s="14"/>
      <c r="B363" s="245"/>
      <c r="C363" s="246"/>
      <c r="D363" s="236" t="s">
        <v>170</v>
      </c>
      <c r="E363" s="247" t="s">
        <v>1</v>
      </c>
      <c r="F363" s="248" t="s">
        <v>1455</v>
      </c>
      <c r="G363" s="246"/>
      <c r="H363" s="249">
        <v>60.5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170</v>
      </c>
      <c r="AU363" s="255" t="s">
        <v>87</v>
      </c>
      <c r="AV363" s="14" t="s">
        <v>87</v>
      </c>
      <c r="AW363" s="14" t="s">
        <v>33</v>
      </c>
      <c r="AX363" s="14" t="s">
        <v>78</v>
      </c>
      <c r="AY363" s="255" t="s">
        <v>162</v>
      </c>
    </row>
    <row r="364" s="14" customFormat="1">
      <c r="A364" s="14"/>
      <c r="B364" s="245"/>
      <c r="C364" s="246"/>
      <c r="D364" s="236" t="s">
        <v>170</v>
      </c>
      <c r="E364" s="247" t="s">
        <v>1</v>
      </c>
      <c r="F364" s="248" t="s">
        <v>1456</v>
      </c>
      <c r="G364" s="246"/>
      <c r="H364" s="249">
        <v>277.19999999999999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170</v>
      </c>
      <c r="AU364" s="255" t="s">
        <v>87</v>
      </c>
      <c r="AV364" s="14" t="s">
        <v>87</v>
      </c>
      <c r="AW364" s="14" t="s">
        <v>33</v>
      </c>
      <c r="AX364" s="14" t="s">
        <v>78</v>
      </c>
      <c r="AY364" s="255" t="s">
        <v>162</v>
      </c>
    </row>
    <row r="365" s="14" customFormat="1">
      <c r="A365" s="14"/>
      <c r="B365" s="245"/>
      <c r="C365" s="246"/>
      <c r="D365" s="236" t="s">
        <v>170</v>
      </c>
      <c r="E365" s="247" t="s">
        <v>1</v>
      </c>
      <c r="F365" s="248" t="s">
        <v>1457</v>
      </c>
      <c r="G365" s="246"/>
      <c r="H365" s="249">
        <v>57.799999999999997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170</v>
      </c>
      <c r="AU365" s="255" t="s">
        <v>87</v>
      </c>
      <c r="AV365" s="14" t="s">
        <v>87</v>
      </c>
      <c r="AW365" s="14" t="s">
        <v>33</v>
      </c>
      <c r="AX365" s="14" t="s">
        <v>78</v>
      </c>
      <c r="AY365" s="255" t="s">
        <v>162</v>
      </c>
    </row>
    <row r="366" s="14" customFormat="1">
      <c r="A366" s="14"/>
      <c r="B366" s="245"/>
      <c r="C366" s="246"/>
      <c r="D366" s="236" t="s">
        <v>170</v>
      </c>
      <c r="E366" s="247" t="s">
        <v>1</v>
      </c>
      <c r="F366" s="248" t="s">
        <v>1458</v>
      </c>
      <c r="G366" s="246"/>
      <c r="H366" s="249">
        <v>9.4499999999999993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170</v>
      </c>
      <c r="AU366" s="255" t="s">
        <v>87</v>
      </c>
      <c r="AV366" s="14" t="s">
        <v>87</v>
      </c>
      <c r="AW366" s="14" t="s">
        <v>33</v>
      </c>
      <c r="AX366" s="14" t="s">
        <v>78</v>
      </c>
      <c r="AY366" s="255" t="s">
        <v>162</v>
      </c>
    </row>
    <row r="367" s="14" customFormat="1">
      <c r="A367" s="14"/>
      <c r="B367" s="245"/>
      <c r="C367" s="246"/>
      <c r="D367" s="236" t="s">
        <v>170</v>
      </c>
      <c r="E367" s="247" t="s">
        <v>1</v>
      </c>
      <c r="F367" s="248" t="s">
        <v>1459</v>
      </c>
      <c r="G367" s="246"/>
      <c r="H367" s="249">
        <v>40.600000000000001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170</v>
      </c>
      <c r="AU367" s="255" t="s">
        <v>87</v>
      </c>
      <c r="AV367" s="14" t="s">
        <v>87</v>
      </c>
      <c r="AW367" s="14" t="s">
        <v>33</v>
      </c>
      <c r="AX367" s="14" t="s">
        <v>78</v>
      </c>
      <c r="AY367" s="255" t="s">
        <v>162</v>
      </c>
    </row>
    <row r="368" s="14" customFormat="1">
      <c r="A368" s="14"/>
      <c r="B368" s="245"/>
      <c r="C368" s="246"/>
      <c r="D368" s="236" t="s">
        <v>170</v>
      </c>
      <c r="E368" s="247" t="s">
        <v>1</v>
      </c>
      <c r="F368" s="248" t="s">
        <v>1460</v>
      </c>
      <c r="G368" s="246"/>
      <c r="H368" s="249">
        <v>19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170</v>
      </c>
      <c r="AU368" s="255" t="s">
        <v>87</v>
      </c>
      <c r="AV368" s="14" t="s">
        <v>87</v>
      </c>
      <c r="AW368" s="14" t="s">
        <v>33</v>
      </c>
      <c r="AX368" s="14" t="s">
        <v>78</v>
      </c>
      <c r="AY368" s="255" t="s">
        <v>162</v>
      </c>
    </row>
    <row r="369" s="14" customFormat="1">
      <c r="A369" s="14"/>
      <c r="B369" s="245"/>
      <c r="C369" s="246"/>
      <c r="D369" s="236" t="s">
        <v>170</v>
      </c>
      <c r="E369" s="247" t="s">
        <v>1</v>
      </c>
      <c r="F369" s="248" t="s">
        <v>1461</v>
      </c>
      <c r="G369" s="246"/>
      <c r="H369" s="249">
        <v>5.2000000000000002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170</v>
      </c>
      <c r="AU369" s="255" t="s">
        <v>87</v>
      </c>
      <c r="AV369" s="14" t="s">
        <v>87</v>
      </c>
      <c r="AW369" s="14" t="s">
        <v>33</v>
      </c>
      <c r="AX369" s="14" t="s">
        <v>78</v>
      </c>
      <c r="AY369" s="255" t="s">
        <v>162</v>
      </c>
    </row>
    <row r="370" s="14" customFormat="1">
      <c r="A370" s="14"/>
      <c r="B370" s="245"/>
      <c r="C370" s="246"/>
      <c r="D370" s="236" t="s">
        <v>170</v>
      </c>
      <c r="E370" s="247" t="s">
        <v>1</v>
      </c>
      <c r="F370" s="248" t="s">
        <v>1462</v>
      </c>
      <c r="G370" s="246"/>
      <c r="H370" s="249">
        <v>4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170</v>
      </c>
      <c r="AU370" s="255" t="s">
        <v>87</v>
      </c>
      <c r="AV370" s="14" t="s">
        <v>87</v>
      </c>
      <c r="AW370" s="14" t="s">
        <v>33</v>
      </c>
      <c r="AX370" s="14" t="s">
        <v>78</v>
      </c>
      <c r="AY370" s="255" t="s">
        <v>162</v>
      </c>
    </row>
    <row r="371" s="14" customFormat="1">
      <c r="A371" s="14"/>
      <c r="B371" s="245"/>
      <c r="C371" s="246"/>
      <c r="D371" s="236" t="s">
        <v>170</v>
      </c>
      <c r="E371" s="247" t="s">
        <v>1</v>
      </c>
      <c r="F371" s="248" t="s">
        <v>1463</v>
      </c>
      <c r="G371" s="246"/>
      <c r="H371" s="249">
        <v>2.8500000000000001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170</v>
      </c>
      <c r="AU371" s="255" t="s">
        <v>87</v>
      </c>
      <c r="AV371" s="14" t="s">
        <v>87</v>
      </c>
      <c r="AW371" s="14" t="s">
        <v>33</v>
      </c>
      <c r="AX371" s="14" t="s">
        <v>78</v>
      </c>
      <c r="AY371" s="255" t="s">
        <v>162</v>
      </c>
    </row>
    <row r="372" s="16" customFormat="1">
      <c r="A372" s="16"/>
      <c r="B372" s="278"/>
      <c r="C372" s="279"/>
      <c r="D372" s="236" t="s">
        <v>170</v>
      </c>
      <c r="E372" s="280" t="s">
        <v>1</v>
      </c>
      <c r="F372" s="281" t="s">
        <v>435</v>
      </c>
      <c r="G372" s="279"/>
      <c r="H372" s="282">
        <v>502.44999999999999</v>
      </c>
      <c r="I372" s="283"/>
      <c r="J372" s="279"/>
      <c r="K372" s="279"/>
      <c r="L372" s="284"/>
      <c r="M372" s="285"/>
      <c r="N372" s="286"/>
      <c r="O372" s="286"/>
      <c r="P372" s="286"/>
      <c r="Q372" s="286"/>
      <c r="R372" s="286"/>
      <c r="S372" s="286"/>
      <c r="T372" s="287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88" t="s">
        <v>170</v>
      </c>
      <c r="AU372" s="288" t="s">
        <v>87</v>
      </c>
      <c r="AV372" s="16" t="s">
        <v>181</v>
      </c>
      <c r="AW372" s="16" t="s">
        <v>33</v>
      </c>
      <c r="AX372" s="16" t="s">
        <v>78</v>
      </c>
      <c r="AY372" s="288" t="s">
        <v>162</v>
      </c>
    </row>
    <row r="373" s="13" customFormat="1">
      <c r="A373" s="13"/>
      <c r="B373" s="234"/>
      <c r="C373" s="235"/>
      <c r="D373" s="236" t="s">
        <v>170</v>
      </c>
      <c r="E373" s="237" t="s">
        <v>1</v>
      </c>
      <c r="F373" s="238" t="s">
        <v>446</v>
      </c>
      <c r="G373" s="235"/>
      <c r="H373" s="237" t="s">
        <v>1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170</v>
      </c>
      <c r="AU373" s="244" t="s">
        <v>87</v>
      </c>
      <c r="AV373" s="13" t="s">
        <v>34</v>
      </c>
      <c r="AW373" s="13" t="s">
        <v>33</v>
      </c>
      <c r="AX373" s="13" t="s">
        <v>78</v>
      </c>
      <c r="AY373" s="244" t="s">
        <v>162</v>
      </c>
    </row>
    <row r="374" s="13" customFormat="1">
      <c r="A374" s="13"/>
      <c r="B374" s="234"/>
      <c r="C374" s="235"/>
      <c r="D374" s="236" t="s">
        <v>170</v>
      </c>
      <c r="E374" s="237" t="s">
        <v>1</v>
      </c>
      <c r="F374" s="238" t="s">
        <v>1464</v>
      </c>
      <c r="G374" s="235"/>
      <c r="H374" s="237" t="s">
        <v>1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170</v>
      </c>
      <c r="AU374" s="244" t="s">
        <v>87</v>
      </c>
      <c r="AV374" s="13" t="s">
        <v>34</v>
      </c>
      <c r="AW374" s="13" t="s">
        <v>33</v>
      </c>
      <c r="AX374" s="13" t="s">
        <v>78</v>
      </c>
      <c r="AY374" s="244" t="s">
        <v>162</v>
      </c>
    </row>
    <row r="375" s="14" customFormat="1">
      <c r="A375" s="14"/>
      <c r="B375" s="245"/>
      <c r="C375" s="246"/>
      <c r="D375" s="236" t="s">
        <v>170</v>
      </c>
      <c r="E375" s="247" t="s">
        <v>1</v>
      </c>
      <c r="F375" s="248" t="s">
        <v>1465</v>
      </c>
      <c r="G375" s="246"/>
      <c r="H375" s="249">
        <v>127.18000000000001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170</v>
      </c>
      <c r="AU375" s="255" t="s">
        <v>87</v>
      </c>
      <c r="AV375" s="14" t="s">
        <v>87</v>
      </c>
      <c r="AW375" s="14" t="s">
        <v>33</v>
      </c>
      <c r="AX375" s="14" t="s">
        <v>78</v>
      </c>
      <c r="AY375" s="255" t="s">
        <v>162</v>
      </c>
    </row>
    <row r="376" s="13" customFormat="1">
      <c r="A376" s="13"/>
      <c r="B376" s="234"/>
      <c r="C376" s="235"/>
      <c r="D376" s="236" t="s">
        <v>170</v>
      </c>
      <c r="E376" s="237" t="s">
        <v>1</v>
      </c>
      <c r="F376" s="238" t="s">
        <v>1466</v>
      </c>
      <c r="G376" s="235"/>
      <c r="H376" s="237" t="s">
        <v>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170</v>
      </c>
      <c r="AU376" s="244" t="s">
        <v>87</v>
      </c>
      <c r="AV376" s="13" t="s">
        <v>34</v>
      </c>
      <c r="AW376" s="13" t="s">
        <v>33</v>
      </c>
      <c r="AX376" s="13" t="s">
        <v>78</v>
      </c>
      <c r="AY376" s="244" t="s">
        <v>162</v>
      </c>
    </row>
    <row r="377" s="14" customFormat="1">
      <c r="A377" s="14"/>
      <c r="B377" s="245"/>
      <c r="C377" s="246"/>
      <c r="D377" s="236" t="s">
        <v>170</v>
      </c>
      <c r="E377" s="247" t="s">
        <v>1</v>
      </c>
      <c r="F377" s="248" t="s">
        <v>1467</v>
      </c>
      <c r="G377" s="246"/>
      <c r="H377" s="249">
        <v>17.920000000000002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170</v>
      </c>
      <c r="AU377" s="255" t="s">
        <v>87</v>
      </c>
      <c r="AV377" s="14" t="s">
        <v>87</v>
      </c>
      <c r="AW377" s="14" t="s">
        <v>33</v>
      </c>
      <c r="AX377" s="14" t="s">
        <v>78</v>
      </c>
      <c r="AY377" s="255" t="s">
        <v>162</v>
      </c>
    </row>
    <row r="378" s="13" customFormat="1">
      <c r="A378" s="13"/>
      <c r="B378" s="234"/>
      <c r="C378" s="235"/>
      <c r="D378" s="236" t="s">
        <v>170</v>
      </c>
      <c r="E378" s="237" t="s">
        <v>1</v>
      </c>
      <c r="F378" s="238" t="s">
        <v>429</v>
      </c>
      <c r="G378" s="235"/>
      <c r="H378" s="237" t="s">
        <v>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170</v>
      </c>
      <c r="AU378" s="244" t="s">
        <v>87</v>
      </c>
      <c r="AV378" s="13" t="s">
        <v>34</v>
      </c>
      <c r="AW378" s="13" t="s">
        <v>33</v>
      </c>
      <c r="AX378" s="13" t="s">
        <v>78</v>
      </c>
      <c r="AY378" s="244" t="s">
        <v>162</v>
      </c>
    </row>
    <row r="379" s="14" customFormat="1">
      <c r="A379" s="14"/>
      <c r="B379" s="245"/>
      <c r="C379" s="246"/>
      <c r="D379" s="236" t="s">
        <v>170</v>
      </c>
      <c r="E379" s="247" t="s">
        <v>1</v>
      </c>
      <c r="F379" s="248" t="s">
        <v>1468</v>
      </c>
      <c r="G379" s="246"/>
      <c r="H379" s="249">
        <v>4.9500000000000002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170</v>
      </c>
      <c r="AU379" s="255" t="s">
        <v>87</v>
      </c>
      <c r="AV379" s="14" t="s">
        <v>87</v>
      </c>
      <c r="AW379" s="14" t="s">
        <v>33</v>
      </c>
      <c r="AX379" s="14" t="s">
        <v>78</v>
      </c>
      <c r="AY379" s="255" t="s">
        <v>162</v>
      </c>
    </row>
    <row r="380" s="14" customFormat="1">
      <c r="A380" s="14"/>
      <c r="B380" s="245"/>
      <c r="C380" s="246"/>
      <c r="D380" s="236" t="s">
        <v>170</v>
      </c>
      <c r="E380" s="247" t="s">
        <v>1</v>
      </c>
      <c r="F380" s="248" t="s">
        <v>1469</v>
      </c>
      <c r="G380" s="246"/>
      <c r="H380" s="249">
        <v>12.5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170</v>
      </c>
      <c r="AU380" s="255" t="s">
        <v>87</v>
      </c>
      <c r="AV380" s="14" t="s">
        <v>87</v>
      </c>
      <c r="AW380" s="14" t="s">
        <v>33</v>
      </c>
      <c r="AX380" s="14" t="s">
        <v>78</v>
      </c>
      <c r="AY380" s="255" t="s">
        <v>162</v>
      </c>
    </row>
    <row r="381" s="14" customFormat="1">
      <c r="A381" s="14"/>
      <c r="B381" s="245"/>
      <c r="C381" s="246"/>
      <c r="D381" s="236" t="s">
        <v>170</v>
      </c>
      <c r="E381" s="247" t="s">
        <v>1</v>
      </c>
      <c r="F381" s="248" t="s">
        <v>1470</v>
      </c>
      <c r="G381" s="246"/>
      <c r="H381" s="249">
        <v>66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170</v>
      </c>
      <c r="AU381" s="255" t="s">
        <v>87</v>
      </c>
      <c r="AV381" s="14" t="s">
        <v>87</v>
      </c>
      <c r="AW381" s="14" t="s">
        <v>33</v>
      </c>
      <c r="AX381" s="14" t="s">
        <v>78</v>
      </c>
      <c r="AY381" s="255" t="s">
        <v>162</v>
      </c>
    </row>
    <row r="382" s="14" customFormat="1">
      <c r="A382" s="14"/>
      <c r="B382" s="245"/>
      <c r="C382" s="246"/>
      <c r="D382" s="236" t="s">
        <v>170</v>
      </c>
      <c r="E382" s="247" t="s">
        <v>1</v>
      </c>
      <c r="F382" s="248" t="s">
        <v>1471</v>
      </c>
      <c r="G382" s="246"/>
      <c r="H382" s="249">
        <v>25.5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170</v>
      </c>
      <c r="AU382" s="255" t="s">
        <v>87</v>
      </c>
      <c r="AV382" s="14" t="s">
        <v>87</v>
      </c>
      <c r="AW382" s="14" t="s">
        <v>33</v>
      </c>
      <c r="AX382" s="14" t="s">
        <v>78</v>
      </c>
      <c r="AY382" s="255" t="s">
        <v>162</v>
      </c>
    </row>
    <row r="383" s="14" customFormat="1">
      <c r="A383" s="14"/>
      <c r="B383" s="245"/>
      <c r="C383" s="246"/>
      <c r="D383" s="236" t="s">
        <v>170</v>
      </c>
      <c r="E383" s="247" t="s">
        <v>1</v>
      </c>
      <c r="F383" s="248" t="s">
        <v>1472</v>
      </c>
      <c r="G383" s="246"/>
      <c r="H383" s="249">
        <v>3.75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170</v>
      </c>
      <c r="AU383" s="255" t="s">
        <v>87</v>
      </c>
      <c r="AV383" s="14" t="s">
        <v>87</v>
      </c>
      <c r="AW383" s="14" t="s">
        <v>33</v>
      </c>
      <c r="AX383" s="14" t="s">
        <v>78</v>
      </c>
      <c r="AY383" s="255" t="s">
        <v>162</v>
      </c>
    </row>
    <row r="384" s="14" customFormat="1">
      <c r="A384" s="14"/>
      <c r="B384" s="245"/>
      <c r="C384" s="246"/>
      <c r="D384" s="236" t="s">
        <v>170</v>
      </c>
      <c r="E384" s="247" t="s">
        <v>1</v>
      </c>
      <c r="F384" s="248" t="s">
        <v>1473</v>
      </c>
      <c r="G384" s="246"/>
      <c r="H384" s="249">
        <v>8.4000000000000004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170</v>
      </c>
      <c r="AU384" s="255" t="s">
        <v>87</v>
      </c>
      <c r="AV384" s="14" t="s">
        <v>87</v>
      </c>
      <c r="AW384" s="14" t="s">
        <v>33</v>
      </c>
      <c r="AX384" s="14" t="s">
        <v>78</v>
      </c>
      <c r="AY384" s="255" t="s">
        <v>162</v>
      </c>
    </row>
    <row r="385" s="14" customFormat="1">
      <c r="A385" s="14"/>
      <c r="B385" s="245"/>
      <c r="C385" s="246"/>
      <c r="D385" s="236" t="s">
        <v>170</v>
      </c>
      <c r="E385" s="247" t="s">
        <v>1</v>
      </c>
      <c r="F385" s="248" t="s">
        <v>1474</v>
      </c>
      <c r="G385" s="246"/>
      <c r="H385" s="249">
        <v>4.5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170</v>
      </c>
      <c r="AU385" s="255" t="s">
        <v>87</v>
      </c>
      <c r="AV385" s="14" t="s">
        <v>87</v>
      </c>
      <c r="AW385" s="14" t="s">
        <v>33</v>
      </c>
      <c r="AX385" s="14" t="s">
        <v>78</v>
      </c>
      <c r="AY385" s="255" t="s">
        <v>162</v>
      </c>
    </row>
    <row r="386" s="14" customFormat="1">
      <c r="A386" s="14"/>
      <c r="B386" s="245"/>
      <c r="C386" s="246"/>
      <c r="D386" s="236" t="s">
        <v>170</v>
      </c>
      <c r="E386" s="247" t="s">
        <v>1</v>
      </c>
      <c r="F386" s="248" t="s">
        <v>1475</v>
      </c>
      <c r="G386" s="246"/>
      <c r="H386" s="249">
        <v>2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170</v>
      </c>
      <c r="AU386" s="255" t="s">
        <v>87</v>
      </c>
      <c r="AV386" s="14" t="s">
        <v>87</v>
      </c>
      <c r="AW386" s="14" t="s">
        <v>33</v>
      </c>
      <c r="AX386" s="14" t="s">
        <v>78</v>
      </c>
      <c r="AY386" s="255" t="s">
        <v>162</v>
      </c>
    </row>
    <row r="387" s="14" customFormat="1">
      <c r="A387" s="14"/>
      <c r="B387" s="245"/>
      <c r="C387" s="246"/>
      <c r="D387" s="236" t="s">
        <v>170</v>
      </c>
      <c r="E387" s="247" t="s">
        <v>1</v>
      </c>
      <c r="F387" s="248" t="s">
        <v>1475</v>
      </c>
      <c r="G387" s="246"/>
      <c r="H387" s="249">
        <v>2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170</v>
      </c>
      <c r="AU387" s="255" t="s">
        <v>87</v>
      </c>
      <c r="AV387" s="14" t="s">
        <v>87</v>
      </c>
      <c r="AW387" s="14" t="s">
        <v>33</v>
      </c>
      <c r="AX387" s="14" t="s">
        <v>78</v>
      </c>
      <c r="AY387" s="255" t="s">
        <v>162</v>
      </c>
    </row>
    <row r="388" s="14" customFormat="1">
      <c r="A388" s="14"/>
      <c r="B388" s="245"/>
      <c r="C388" s="246"/>
      <c r="D388" s="236" t="s">
        <v>170</v>
      </c>
      <c r="E388" s="247" t="s">
        <v>1</v>
      </c>
      <c r="F388" s="248" t="s">
        <v>1476</v>
      </c>
      <c r="G388" s="246"/>
      <c r="H388" s="249">
        <v>0.94999999999999996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170</v>
      </c>
      <c r="AU388" s="255" t="s">
        <v>87</v>
      </c>
      <c r="AV388" s="14" t="s">
        <v>87</v>
      </c>
      <c r="AW388" s="14" t="s">
        <v>33</v>
      </c>
      <c r="AX388" s="14" t="s">
        <v>78</v>
      </c>
      <c r="AY388" s="255" t="s">
        <v>162</v>
      </c>
    </row>
    <row r="389" s="16" customFormat="1">
      <c r="A389" s="16"/>
      <c r="B389" s="278"/>
      <c r="C389" s="279"/>
      <c r="D389" s="236" t="s">
        <v>170</v>
      </c>
      <c r="E389" s="280" t="s">
        <v>1</v>
      </c>
      <c r="F389" s="281" t="s">
        <v>435</v>
      </c>
      <c r="G389" s="279"/>
      <c r="H389" s="282">
        <v>275.64999999999998</v>
      </c>
      <c r="I389" s="283"/>
      <c r="J389" s="279"/>
      <c r="K389" s="279"/>
      <c r="L389" s="284"/>
      <c r="M389" s="285"/>
      <c r="N389" s="286"/>
      <c r="O389" s="286"/>
      <c r="P389" s="286"/>
      <c r="Q389" s="286"/>
      <c r="R389" s="286"/>
      <c r="S389" s="286"/>
      <c r="T389" s="287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8" t="s">
        <v>170</v>
      </c>
      <c r="AU389" s="288" t="s">
        <v>87</v>
      </c>
      <c r="AV389" s="16" t="s">
        <v>181</v>
      </c>
      <c r="AW389" s="16" t="s">
        <v>33</v>
      </c>
      <c r="AX389" s="16" t="s">
        <v>78</v>
      </c>
      <c r="AY389" s="288" t="s">
        <v>162</v>
      </c>
    </row>
    <row r="390" s="13" customFormat="1">
      <c r="A390" s="13"/>
      <c r="B390" s="234"/>
      <c r="C390" s="235"/>
      <c r="D390" s="236" t="s">
        <v>170</v>
      </c>
      <c r="E390" s="237" t="s">
        <v>1</v>
      </c>
      <c r="F390" s="238" t="s">
        <v>455</v>
      </c>
      <c r="G390" s="235"/>
      <c r="H390" s="237" t="s">
        <v>1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170</v>
      </c>
      <c r="AU390" s="244" t="s">
        <v>87</v>
      </c>
      <c r="AV390" s="13" t="s">
        <v>34</v>
      </c>
      <c r="AW390" s="13" t="s">
        <v>33</v>
      </c>
      <c r="AX390" s="13" t="s">
        <v>78</v>
      </c>
      <c r="AY390" s="244" t="s">
        <v>162</v>
      </c>
    </row>
    <row r="391" s="13" customFormat="1">
      <c r="A391" s="13"/>
      <c r="B391" s="234"/>
      <c r="C391" s="235"/>
      <c r="D391" s="236" t="s">
        <v>170</v>
      </c>
      <c r="E391" s="237" t="s">
        <v>1</v>
      </c>
      <c r="F391" s="238" t="s">
        <v>429</v>
      </c>
      <c r="G391" s="235"/>
      <c r="H391" s="237" t="s">
        <v>1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170</v>
      </c>
      <c r="AU391" s="244" t="s">
        <v>87</v>
      </c>
      <c r="AV391" s="13" t="s">
        <v>34</v>
      </c>
      <c r="AW391" s="13" t="s">
        <v>33</v>
      </c>
      <c r="AX391" s="13" t="s">
        <v>78</v>
      </c>
      <c r="AY391" s="244" t="s">
        <v>162</v>
      </c>
    </row>
    <row r="392" s="14" customFormat="1">
      <c r="A392" s="14"/>
      <c r="B392" s="245"/>
      <c r="C392" s="246"/>
      <c r="D392" s="236" t="s">
        <v>170</v>
      </c>
      <c r="E392" s="247" t="s">
        <v>1</v>
      </c>
      <c r="F392" s="248" t="s">
        <v>1468</v>
      </c>
      <c r="G392" s="246"/>
      <c r="H392" s="249">
        <v>4.9500000000000002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170</v>
      </c>
      <c r="AU392" s="255" t="s">
        <v>87</v>
      </c>
      <c r="AV392" s="14" t="s">
        <v>87</v>
      </c>
      <c r="AW392" s="14" t="s">
        <v>33</v>
      </c>
      <c r="AX392" s="14" t="s">
        <v>78</v>
      </c>
      <c r="AY392" s="255" t="s">
        <v>162</v>
      </c>
    </row>
    <row r="393" s="14" customFormat="1">
      <c r="A393" s="14"/>
      <c r="B393" s="245"/>
      <c r="C393" s="246"/>
      <c r="D393" s="236" t="s">
        <v>170</v>
      </c>
      <c r="E393" s="247" t="s">
        <v>1</v>
      </c>
      <c r="F393" s="248" t="s">
        <v>1469</v>
      </c>
      <c r="G393" s="246"/>
      <c r="H393" s="249">
        <v>12.5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170</v>
      </c>
      <c r="AU393" s="255" t="s">
        <v>87</v>
      </c>
      <c r="AV393" s="14" t="s">
        <v>87</v>
      </c>
      <c r="AW393" s="14" t="s">
        <v>33</v>
      </c>
      <c r="AX393" s="14" t="s">
        <v>78</v>
      </c>
      <c r="AY393" s="255" t="s">
        <v>162</v>
      </c>
    </row>
    <row r="394" s="14" customFormat="1">
      <c r="A394" s="14"/>
      <c r="B394" s="245"/>
      <c r="C394" s="246"/>
      <c r="D394" s="236" t="s">
        <v>170</v>
      </c>
      <c r="E394" s="247" t="s">
        <v>1</v>
      </c>
      <c r="F394" s="248" t="s">
        <v>1470</v>
      </c>
      <c r="G394" s="246"/>
      <c r="H394" s="249">
        <v>66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170</v>
      </c>
      <c r="AU394" s="255" t="s">
        <v>87</v>
      </c>
      <c r="AV394" s="14" t="s">
        <v>87</v>
      </c>
      <c r="AW394" s="14" t="s">
        <v>33</v>
      </c>
      <c r="AX394" s="14" t="s">
        <v>78</v>
      </c>
      <c r="AY394" s="255" t="s">
        <v>162</v>
      </c>
    </row>
    <row r="395" s="14" customFormat="1">
      <c r="A395" s="14"/>
      <c r="B395" s="245"/>
      <c r="C395" s="246"/>
      <c r="D395" s="236" t="s">
        <v>170</v>
      </c>
      <c r="E395" s="247" t="s">
        <v>1</v>
      </c>
      <c r="F395" s="248" t="s">
        <v>1471</v>
      </c>
      <c r="G395" s="246"/>
      <c r="H395" s="249">
        <v>25.5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170</v>
      </c>
      <c r="AU395" s="255" t="s">
        <v>87</v>
      </c>
      <c r="AV395" s="14" t="s">
        <v>87</v>
      </c>
      <c r="AW395" s="14" t="s">
        <v>33</v>
      </c>
      <c r="AX395" s="14" t="s">
        <v>78</v>
      </c>
      <c r="AY395" s="255" t="s">
        <v>162</v>
      </c>
    </row>
    <row r="396" s="14" customFormat="1">
      <c r="A396" s="14"/>
      <c r="B396" s="245"/>
      <c r="C396" s="246"/>
      <c r="D396" s="236" t="s">
        <v>170</v>
      </c>
      <c r="E396" s="247" t="s">
        <v>1</v>
      </c>
      <c r="F396" s="248" t="s">
        <v>1472</v>
      </c>
      <c r="G396" s="246"/>
      <c r="H396" s="249">
        <v>3.75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170</v>
      </c>
      <c r="AU396" s="255" t="s">
        <v>87</v>
      </c>
      <c r="AV396" s="14" t="s">
        <v>87</v>
      </c>
      <c r="AW396" s="14" t="s">
        <v>33</v>
      </c>
      <c r="AX396" s="14" t="s">
        <v>78</v>
      </c>
      <c r="AY396" s="255" t="s">
        <v>162</v>
      </c>
    </row>
    <row r="397" s="14" customFormat="1">
      <c r="A397" s="14"/>
      <c r="B397" s="245"/>
      <c r="C397" s="246"/>
      <c r="D397" s="236" t="s">
        <v>170</v>
      </c>
      <c r="E397" s="247" t="s">
        <v>1</v>
      </c>
      <c r="F397" s="248" t="s">
        <v>1473</v>
      </c>
      <c r="G397" s="246"/>
      <c r="H397" s="249">
        <v>8.4000000000000004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170</v>
      </c>
      <c r="AU397" s="255" t="s">
        <v>87</v>
      </c>
      <c r="AV397" s="14" t="s">
        <v>87</v>
      </c>
      <c r="AW397" s="14" t="s">
        <v>33</v>
      </c>
      <c r="AX397" s="14" t="s">
        <v>78</v>
      </c>
      <c r="AY397" s="255" t="s">
        <v>162</v>
      </c>
    </row>
    <row r="398" s="14" customFormat="1">
      <c r="A398" s="14"/>
      <c r="B398" s="245"/>
      <c r="C398" s="246"/>
      <c r="D398" s="236" t="s">
        <v>170</v>
      </c>
      <c r="E398" s="247" t="s">
        <v>1</v>
      </c>
      <c r="F398" s="248" t="s">
        <v>1474</v>
      </c>
      <c r="G398" s="246"/>
      <c r="H398" s="249">
        <v>4.5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170</v>
      </c>
      <c r="AU398" s="255" t="s">
        <v>87</v>
      </c>
      <c r="AV398" s="14" t="s">
        <v>87</v>
      </c>
      <c r="AW398" s="14" t="s">
        <v>33</v>
      </c>
      <c r="AX398" s="14" t="s">
        <v>78</v>
      </c>
      <c r="AY398" s="255" t="s">
        <v>162</v>
      </c>
    </row>
    <row r="399" s="14" customFormat="1">
      <c r="A399" s="14"/>
      <c r="B399" s="245"/>
      <c r="C399" s="246"/>
      <c r="D399" s="236" t="s">
        <v>170</v>
      </c>
      <c r="E399" s="247" t="s">
        <v>1</v>
      </c>
      <c r="F399" s="248" t="s">
        <v>1475</v>
      </c>
      <c r="G399" s="246"/>
      <c r="H399" s="249">
        <v>2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170</v>
      </c>
      <c r="AU399" s="255" t="s">
        <v>87</v>
      </c>
      <c r="AV399" s="14" t="s">
        <v>87</v>
      </c>
      <c r="AW399" s="14" t="s">
        <v>33</v>
      </c>
      <c r="AX399" s="14" t="s">
        <v>78</v>
      </c>
      <c r="AY399" s="255" t="s">
        <v>162</v>
      </c>
    </row>
    <row r="400" s="14" customFormat="1">
      <c r="A400" s="14"/>
      <c r="B400" s="245"/>
      <c r="C400" s="246"/>
      <c r="D400" s="236" t="s">
        <v>170</v>
      </c>
      <c r="E400" s="247" t="s">
        <v>1</v>
      </c>
      <c r="F400" s="248" t="s">
        <v>1475</v>
      </c>
      <c r="G400" s="246"/>
      <c r="H400" s="249">
        <v>2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170</v>
      </c>
      <c r="AU400" s="255" t="s">
        <v>87</v>
      </c>
      <c r="AV400" s="14" t="s">
        <v>87</v>
      </c>
      <c r="AW400" s="14" t="s">
        <v>33</v>
      </c>
      <c r="AX400" s="14" t="s">
        <v>78</v>
      </c>
      <c r="AY400" s="255" t="s">
        <v>162</v>
      </c>
    </row>
    <row r="401" s="14" customFormat="1">
      <c r="A401" s="14"/>
      <c r="B401" s="245"/>
      <c r="C401" s="246"/>
      <c r="D401" s="236" t="s">
        <v>170</v>
      </c>
      <c r="E401" s="247" t="s">
        <v>1</v>
      </c>
      <c r="F401" s="248" t="s">
        <v>1476</v>
      </c>
      <c r="G401" s="246"/>
      <c r="H401" s="249">
        <v>0.94999999999999996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170</v>
      </c>
      <c r="AU401" s="255" t="s">
        <v>87</v>
      </c>
      <c r="AV401" s="14" t="s">
        <v>87</v>
      </c>
      <c r="AW401" s="14" t="s">
        <v>33</v>
      </c>
      <c r="AX401" s="14" t="s">
        <v>78</v>
      </c>
      <c r="AY401" s="255" t="s">
        <v>162</v>
      </c>
    </row>
    <row r="402" s="16" customFormat="1">
      <c r="A402" s="16"/>
      <c r="B402" s="278"/>
      <c r="C402" s="279"/>
      <c r="D402" s="236" t="s">
        <v>170</v>
      </c>
      <c r="E402" s="280" t="s">
        <v>1</v>
      </c>
      <c r="F402" s="281" t="s">
        <v>435</v>
      </c>
      <c r="G402" s="279"/>
      <c r="H402" s="282">
        <v>130.55000000000001</v>
      </c>
      <c r="I402" s="283"/>
      <c r="J402" s="279"/>
      <c r="K402" s="279"/>
      <c r="L402" s="284"/>
      <c r="M402" s="285"/>
      <c r="N402" s="286"/>
      <c r="O402" s="286"/>
      <c r="P402" s="286"/>
      <c r="Q402" s="286"/>
      <c r="R402" s="286"/>
      <c r="S402" s="286"/>
      <c r="T402" s="287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288" t="s">
        <v>170</v>
      </c>
      <c r="AU402" s="288" t="s">
        <v>87</v>
      </c>
      <c r="AV402" s="16" t="s">
        <v>181</v>
      </c>
      <c r="AW402" s="16" t="s">
        <v>33</v>
      </c>
      <c r="AX402" s="16" t="s">
        <v>78</v>
      </c>
      <c r="AY402" s="288" t="s">
        <v>162</v>
      </c>
    </row>
    <row r="403" s="15" customFormat="1">
      <c r="A403" s="15"/>
      <c r="B403" s="256"/>
      <c r="C403" s="257"/>
      <c r="D403" s="236" t="s">
        <v>170</v>
      </c>
      <c r="E403" s="258" t="s">
        <v>1</v>
      </c>
      <c r="F403" s="259" t="s">
        <v>180</v>
      </c>
      <c r="G403" s="257"/>
      <c r="H403" s="260">
        <v>1396.55</v>
      </c>
      <c r="I403" s="261"/>
      <c r="J403" s="257"/>
      <c r="K403" s="257"/>
      <c r="L403" s="262"/>
      <c r="M403" s="263"/>
      <c r="N403" s="264"/>
      <c r="O403" s="264"/>
      <c r="P403" s="264"/>
      <c r="Q403" s="264"/>
      <c r="R403" s="264"/>
      <c r="S403" s="264"/>
      <c r="T403" s="26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6" t="s">
        <v>170</v>
      </c>
      <c r="AU403" s="266" t="s">
        <v>87</v>
      </c>
      <c r="AV403" s="15" t="s">
        <v>168</v>
      </c>
      <c r="AW403" s="15" t="s">
        <v>33</v>
      </c>
      <c r="AX403" s="15" t="s">
        <v>34</v>
      </c>
      <c r="AY403" s="266" t="s">
        <v>162</v>
      </c>
    </row>
    <row r="404" s="2" customFormat="1" ht="16.5" customHeight="1">
      <c r="A404" s="39"/>
      <c r="B404" s="40"/>
      <c r="C404" s="267" t="s">
        <v>480</v>
      </c>
      <c r="D404" s="267" t="s">
        <v>250</v>
      </c>
      <c r="E404" s="268" t="s">
        <v>457</v>
      </c>
      <c r="F404" s="269" t="s">
        <v>458</v>
      </c>
      <c r="G404" s="270" t="s">
        <v>392</v>
      </c>
      <c r="H404" s="271">
        <v>512.29499999999996</v>
      </c>
      <c r="I404" s="272"/>
      <c r="J404" s="273">
        <f>ROUND(I404*H404,1)</f>
        <v>0</v>
      </c>
      <c r="K404" s="274"/>
      <c r="L404" s="275"/>
      <c r="M404" s="276" t="s">
        <v>1</v>
      </c>
      <c r="N404" s="277" t="s">
        <v>43</v>
      </c>
      <c r="O404" s="92"/>
      <c r="P404" s="230">
        <f>O404*H404</f>
        <v>0</v>
      </c>
      <c r="Q404" s="230">
        <v>3.0000000000000001E-05</v>
      </c>
      <c r="R404" s="230">
        <f>Q404*H404</f>
        <v>0.01536885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210</v>
      </c>
      <c r="AT404" s="232" t="s">
        <v>250</v>
      </c>
      <c r="AU404" s="232" t="s">
        <v>87</v>
      </c>
      <c r="AY404" s="18" t="s">
        <v>162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34</v>
      </c>
      <c r="BK404" s="233">
        <f>ROUND(I404*H404,1)</f>
        <v>0</v>
      </c>
      <c r="BL404" s="18" t="s">
        <v>168</v>
      </c>
      <c r="BM404" s="232" t="s">
        <v>1477</v>
      </c>
    </row>
    <row r="405" s="14" customFormat="1">
      <c r="A405" s="14"/>
      <c r="B405" s="245"/>
      <c r="C405" s="246"/>
      <c r="D405" s="236" t="s">
        <v>170</v>
      </c>
      <c r="E405" s="246"/>
      <c r="F405" s="248" t="s">
        <v>1478</v>
      </c>
      <c r="G405" s="246"/>
      <c r="H405" s="249">
        <v>512.29499999999996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170</v>
      </c>
      <c r="AU405" s="255" t="s">
        <v>87</v>
      </c>
      <c r="AV405" s="14" t="s">
        <v>87</v>
      </c>
      <c r="AW405" s="14" t="s">
        <v>4</v>
      </c>
      <c r="AX405" s="14" t="s">
        <v>34</v>
      </c>
      <c r="AY405" s="255" t="s">
        <v>162</v>
      </c>
    </row>
    <row r="406" s="2" customFormat="1" ht="24.15" customHeight="1">
      <c r="A406" s="39"/>
      <c r="B406" s="40"/>
      <c r="C406" s="267" t="s">
        <v>490</v>
      </c>
      <c r="D406" s="267" t="s">
        <v>250</v>
      </c>
      <c r="E406" s="268" t="s">
        <v>462</v>
      </c>
      <c r="F406" s="269" t="s">
        <v>463</v>
      </c>
      <c r="G406" s="270" t="s">
        <v>392</v>
      </c>
      <c r="H406" s="271">
        <v>527.57299999999998</v>
      </c>
      <c r="I406" s="272"/>
      <c r="J406" s="273">
        <f>ROUND(I406*H406,1)</f>
        <v>0</v>
      </c>
      <c r="K406" s="274"/>
      <c r="L406" s="275"/>
      <c r="M406" s="276" t="s">
        <v>1</v>
      </c>
      <c r="N406" s="277" t="s">
        <v>43</v>
      </c>
      <c r="O406" s="92"/>
      <c r="P406" s="230">
        <f>O406*H406</f>
        <v>0</v>
      </c>
      <c r="Q406" s="230">
        <v>4.0000000000000003E-05</v>
      </c>
      <c r="R406" s="230">
        <f>Q406*H406</f>
        <v>0.021102920000000001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210</v>
      </c>
      <c r="AT406" s="232" t="s">
        <v>250</v>
      </c>
      <c r="AU406" s="232" t="s">
        <v>87</v>
      </c>
      <c r="AY406" s="18" t="s">
        <v>162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34</v>
      </c>
      <c r="BK406" s="233">
        <f>ROUND(I406*H406,1)</f>
        <v>0</v>
      </c>
      <c r="BL406" s="18" t="s">
        <v>168</v>
      </c>
      <c r="BM406" s="232" t="s">
        <v>1479</v>
      </c>
    </row>
    <row r="407" s="14" customFormat="1">
      <c r="A407" s="14"/>
      <c r="B407" s="245"/>
      <c r="C407" s="246"/>
      <c r="D407" s="236" t="s">
        <v>170</v>
      </c>
      <c r="E407" s="246"/>
      <c r="F407" s="248" t="s">
        <v>1480</v>
      </c>
      <c r="G407" s="246"/>
      <c r="H407" s="249">
        <v>527.57299999999998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170</v>
      </c>
      <c r="AU407" s="255" t="s">
        <v>87</v>
      </c>
      <c r="AV407" s="14" t="s">
        <v>87</v>
      </c>
      <c r="AW407" s="14" t="s">
        <v>4</v>
      </c>
      <c r="AX407" s="14" t="s">
        <v>34</v>
      </c>
      <c r="AY407" s="255" t="s">
        <v>162</v>
      </c>
    </row>
    <row r="408" s="2" customFormat="1" ht="24.15" customHeight="1">
      <c r="A408" s="39"/>
      <c r="B408" s="40"/>
      <c r="C408" s="267" t="s">
        <v>494</v>
      </c>
      <c r="D408" s="267" t="s">
        <v>250</v>
      </c>
      <c r="E408" s="268" t="s">
        <v>467</v>
      </c>
      <c r="F408" s="269" t="s">
        <v>468</v>
      </c>
      <c r="G408" s="270" t="s">
        <v>392</v>
      </c>
      <c r="H408" s="271">
        <v>289.38</v>
      </c>
      <c r="I408" s="272"/>
      <c r="J408" s="273">
        <f>ROUND(I408*H408,1)</f>
        <v>0</v>
      </c>
      <c r="K408" s="274"/>
      <c r="L408" s="275"/>
      <c r="M408" s="276" t="s">
        <v>1</v>
      </c>
      <c r="N408" s="277" t="s">
        <v>43</v>
      </c>
      <c r="O408" s="92"/>
      <c r="P408" s="230">
        <f>O408*H408</f>
        <v>0</v>
      </c>
      <c r="Q408" s="230">
        <v>0.00029999999999999997</v>
      </c>
      <c r="R408" s="230">
        <f>Q408*H408</f>
        <v>0.086813999999999988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210</v>
      </c>
      <c r="AT408" s="232" t="s">
        <v>250</v>
      </c>
      <c r="AU408" s="232" t="s">
        <v>87</v>
      </c>
      <c r="AY408" s="18" t="s">
        <v>162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34</v>
      </c>
      <c r="BK408" s="233">
        <f>ROUND(I408*H408,1)</f>
        <v>0</v>
      </c>
      <c r="BL408" s="18" t="s">
        <v>168</v>
      </c>
      <c r="BM408" s="232" t="s">
        <v>1481</v>
      </c>
    </row>
    <row r="409" s="14" customFormat="1">
      <c r="A409" s="14"/>
      <c r="B409" s="245"/>
      <c r="C409" s="246"/>
      <c r="D409" s="236" t="s">
        <v>170</v>
      </c>
      <c r="E409" s="246"/>
      <c r="F409" s="248" t="s">
        <v>1482</v>
      </c>
      <c r="G409" s="246"/>
      <c r="H409" s="249">
        <v>289.38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170</v>
      </c>
      <c r="AU409" s="255" t="s">
        <v>87</v>
      </c>
      <c r="AV409" s="14" t="s">
        <v>87</v>
      </c>
      <c r="AW409" s="14" t="s">
        <v>4</v>
      </c>
      <c r="AX409" s="14" t="s">
        <v>34</v>
      </c>
      <c r="AY409" s="255" t="s">
        <v>162</v>
      </c>
    </row>
    <row r="410" s="2" customFormat="1" ht="24.15" customHeight="1">
      <c r="A410" s="39"/>
      <c r="B410" s="40"/>
      <c r="C410" s="267" t="s">
        <v>509</v>
      </c>
      <c r="D410" s="267" t="s">
        <v>250</v>
      </c>
      <c r="E410" s="268" t="s">
        <v>472</v>
      </c>
      <c r="F410" s="269" t="s">
        <v>473</v>
      </c>
      <c r="G410" s="270" t="s">
        <v>392</v>
      </c>
      <c r="H410" s="271">
        <v>137.078</v>
      </c>
      <c r="I410" s="272"/>
      <c r="J410" s="273">
        <f>ROUND(I410*H410,1)</f>
        <v>0</v>
      </c>
      <c r="K410" s="274"/>
      <c r="L410" s="275"/>
      <c r="M410" s="276" t="s">
        <v>1</v>
      </c>
      <c r="N410" s="277" t="s">
        <v>43</v>
      </c>
      <c r="O410" s="92"/>
      <c r="P410" s="230">
        <f>O410*H410</f>
        <v>0</v>
      </c>
      <c r="Q410" s="230">
        <v>0.00020000000000000001</v>
      </c>
      <c r="R410" s="230">
        <f>Q410*H410</f>
        <v>0.027415600000000002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210</v>
      </c>
      <c r="AT410" s="232" t="s">
        <v>250</v>
      </c>
      <c r="AU410" s="232" t="s">
        <v>87</v>
      </c>
      <c r="AY410" s="18" t="s">
        <v>162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34</v>
      </c>
      <c r="BK410" s="233">
        <f>ROUND(I410*H410,1)</f>
        <v>0</v>
      </c>
      <c r="BL410" s="18" t="s">
        <v>168</v>
      </c>
      <c r="BM410" s="232" t="s">
        <v>1483</v>
      </c>
    </row>
    <row r="411" s="14" customFormat="1">
      <c r="A411" s="14"/>
      <c r="B411" s="245"/>
      <c r="C411" s="246"/>
      <c r="D411" s="236" t="s">
        <v>170</v>
      </c>
      <c r="E411" s="246"/>
      <c r="F411" s="248" t="s">
        <v>1484</v>
      </c>
      <c r="G411" s="246"/>
      <c r="H411" s="249">
        <v>137.078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170</v>
      </c>
      <c r="AU411" s="255" t="s">
        <v>87</v>
      </c>
      <c r="AV411" s="14" t="s">
        <v>87</v>
      </c>
      <c r="AW411" s="14" t="s">
        <v>4</v>
      </c>
      <c r="AX411" s="14" t="s">
        <v>34</v>
      </c>
      <c r="AY411" s="255" t="s">
        <v>162</v>
      </c>
    </row>
    <row r="412" s="2" customFormat="1" ht="24.15" customHeight="1">
      <c r="A412" s="39"/>
      <c r="B412" s="40"/>
      <c r="C412" s="220" t="s">
        <v>520</v>
      </c>
      <c r="D412" s="220" t="s">
        <v>164</v>
      </c>
      <c r="E412" s="221" t="s">
        <v>1485</v>
      </c>
      <c r="F412" s="222" t="s">
        <v>1486</v>
      </c>
      <c r="G412" s="223" t="s">
        <v>167</v>
      </c>
      <c r="H412" s="224">
        <v>54.186</v>
      </c>
      <c r="I412" s="225"/>
      <c r="J412" s="226">
        <f>ROUND(I412*H412,1)</f>
        <v>0</v>
      </c>
      <c r="K412" s="227"/>
      <c r="L412" s="45"/>
      <c r="M412" s="228" t="s">
        <v>1</v>
      </c>
      <c r="N412" s="229" t="s">
        <v>43</v>
      </c>
      <c r="O412" s="92"/>
      <c r="P412" s="230">
        <f>O412*H412</f>
        <v>0</v>
      </c>
      <c r="Q412" s="230">
        <v>0.026360000000000001</v>
      </c>
      <c r="R412" s="230">
        <f>Q412*H412</f>
        <v>1.4283429600000002</v>
      </c>
      <c r="S412" s="230">
        <v>0</v>
      </c>
      <c r="T412" s="23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2" t="s">
        <v>168</v>
      </c>
      <c r="AT412" s="232" t="s">
        <v>164</v>
      </c>
      <c r="AU412" s="232" t="s">
        <v>87</v>
      </c>
      <c r="AY412" s="18" t="s">
        <v>162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8" t="s">
        <v>34</v>
      </c>
      <c r="BK412" s="233">
        <f>ROUND(I412*H412,1)</f>
        <v>0</v>
      </c>
      <c r="BL412" s="18" t="s">
        <v>168</v>
      </c>
      <c r="BM412" s="232" t="s">
        <v>1487</v>
      </c>
    </row>
    <row r="413" s="13" customFormat="1">
      <c r="A413" s="13"/>
      <c r="B413" s="234"/>
      <c r="C413" s="235"/>
      <c r="D413" s="236" t="s">
        <v>170</v>
      </c>
      <c r="E413" s="237" t="s">
        <v>1</v>
      </c>
      <c r="F413" s="238" t="s">
        <v>1379</v>
      </c>
      <c r="G413" s="235"/>
      <c r="H413" s="237" t="s">
        <v>1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170</v>
      </c>
      <c r="AU413" s="244" t="s">
        <v>87</v>
      </c>
      <c r="AV413" s="13" t="s">
        <v>34</v>
      </c>
      <c r="AW413" s="13" t="s">
        <v>33</v>
      </c>
      <c r="AX413" s="13" t="s">
        <v>78</v>
      </c>
      <c r="AY413" s="244" t="s">
        <v>162</v>
      </c>
    </row>
    <row r="414" s="14" customFormat="1">
      <c r="A414" s="14"/>
      <c r="B414" s="245"/>
      <c r="C414" s="246"/>
      <c r="D414" s="236" t="s">
        <v>170</v>
      </c>
      <c r="E414" s="247" t="s">
        <v>1</v>
      </c>
      <c r="F414" s="248" t="s">
        <v>1488</v>
      </c>
      <c r="G414" s="246"/>
      <c r="H414" s="249">
        <v>61.350000000000001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170</v>
      </c>
      <c r="AU414" s="255" t="s">
        <v>87</v>
      </c>
      <c r="AV414" s="14" t="s">
        <v>87</v>
      </c>
      <c r="AW414" s="14" t="s">
        <v>33</v>
      </c>
      <c r="AX414" s="14" t="s">
        <v>78</v>
      </c>
      <c r="AY414" s="255" t="s">
        <v>162</v>
      </c>
    </row>
    <row r="415" s="13" customFormat="1">
      <c r="A415" s="13"/>
      <c r="B415" s="234"/>
      <c r="C415" s="235"/>
      <c r="D415" s="236" t="s">
        <v>170</v>
      </c>
      <c r="E415" s="237" t="s">
        <v>1</v>
      </c>
      <c r="F415" s="238" t="s">
        <v>1395</v>
      </c>
      <c r="G415" s="235"/>
      <c r="H415" s="237" t="s">
        <v>1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170</v>
      </c>
      <c r="AU415" s="244" t="s">
        <v>87</v>
      </c>
      <c r="AV415" s="13" t="s">
        <v>34</v>
      </c>
      <c r="AW415" s="13" t="s">
        <v>33</v>
      </c>
      <c r="AX415" s="13" t="s">
        <v>78</v>
      </c>
      <c r="AY415" s="244" t="s">
        <v>162</v>
      </c>
    </row>
    <row r="416" s="14" customFormat="1">
      <c r="A416" s="14"/>
      <c r="B416" s="245"/>
      <c r="C416" s="246"/>
      <c r="D416" s="236" t="s">
        <v>170</v>
      </c>
      <c r="E416" s="247" t="s">
        <v>1</v>
      </c>
      <c r="F416" s="248" t="s">
        <v>1489</v>
      </c>
      <c r="G416" s="246"/>
      <c r="H416" s="249">
        <v>-3.8999999999999999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170</v>
      </c>
      <c r="AU416" s="255" t="s">
        <v>87</v>
      </c>
      <c r="AV416" s="14" t="s">
        <v>87</v>
      </c>
      <c r="AW416" s="14" t="s">
        <v>33</v>
      </c>
      <c r="AX416" s="14" t="s">
        <v>78</v>
      </c>
      <c r="AY416" s="255" t="s">
        <v>162</v>
      </c>
    </row>
    <row r="417" s="14" customFormat="1">
      <c r="A417" s="14"/>
      <c r="B417" s="245"/>
      <c r="C417" s="246"/>
      <c r="D417" s="236" t="s">
        <v>170</v>
      </c>
      <c r="E417" s="247" t="s">
        <v>1</v>
      </c>
      <c r="F417" s="248" t="s">
        <v>1490</v>
      </c>
      <c r="G417" s="246"/>
      <c r="H417" s="249">
        <v>-3.2639999999999998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170</v>
      </c>
      <c r="AU417" s="255" t="s">
        <v>87</v>
      </c>
      <c r="AV417" s="14" t="s">
        <v>87</v>
      </c>
      <c r="AW417" s="14" t="s">
        <v>33</v>
      </c>
      <c r="AX417" s="14" t="s">
        <v>78</v>
      </c>
      <c r="AY417" s="255" t="s">
        <v>162</v>
      </c>
    </row>
    <row r="418" s="15" customFormat="1">
      <c r="A418" s="15"/>
      <c r="B418" s="256"/>
      <c r="C418" s="257"/>
      <c r="D418" s="236" t="s">
        <v>170</v>
      </c>
      <c r="E418" s="258" t="s">
        <v>1</v>
      </c>
      <c r="F418" s="259" t="s">
        <v>180</v>
      </c>
      <c r="G418" s="257"/>
      <c r="H418" s="260">
        <v>54.186</v>
      </c>
      <c r="I418" s="261"/>
      <c r="J418" s="257"/>
      <c r="K418" s="257"/>
      <c r="L418" s="262"/>
      <c r="M418" s="263"/>
      <c r="N418" s="264"/>
      <c r="O418" s="264"/>
      <c r="P418" s="264"/>
      <c r="Q418" s="264"/>
      <c r="R418" s="264"/>
      <c r="S418" s="264"/>
      <c r="T418" s="26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6" t="s">
        <v>170</v>
      </c>
      <c r="AU418" s="266" t="s">
        <v>87</v>
      </c>
      <c r="AV418" s="15" t="s">
        <v>168</v>
      </c>
      <c r="AW418" s="15" t="s">
        <v>33</v>
      </c>
      <c r="AX418" s="15" t="s">
        <v>34</v>
      </c>
      <c r="AY418" s="266" t="s">
        <v>162</v>
      </c>
    </row>
    <row r="419" s="2" customFormat="1" ht="24.15" customHeight="1">
      <c r="A419" s="39"/>
      <c r="B419" s="40"/>
      <c r="C419" s="220" t="s">
        <v>526</v>
      </c>
      <c r="D419" s="220" t="s">
        <v>164</v>
      </c>
      <c r="E419" s="221" t="s">
        <v>477</v>
      </c>
      <c r="F419" s="222" t="s">
        <v>478</v>
      </c>
      <c r="G419" s="223" t="s">
        <v>167</v>
      </c>
      <c r="H419" s="224">
        <v>965.53999999999996</v>
      </c>
      <c r="I419" s="225"/>
      <c r="J419" s="226">
        <f>ROUND(I419*H419,1)</f>
        <v>0</v>
      </c>
      <c r="K419" s="227"/>
      <c r="L419" s="45"/>
      <c r="M419" s="228" t="s">
        <v>1</v>
      </c>
      <c r="N419" s="229" t="s">
        <v>43</v>
      </c>
      <c r="O419" s="92"/>
      <c r="P419" s="230">
        <f>O419*H419</f>
        <v>0</v>
      </c>
      <c r="Q419" s="230">
        <v>0.013086250000000001</v>
      </c>
      <c r="R419" s="230">
        <f>Q419*H419</f>
        <v>12.635297825</v>
      </c>
      <c r="S419" s="230">
        <v>0</v>
      </c>
      <c r="T419" s="23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2" t="s">
        <v>168</v>
      </c>
      <c r="AT419" s="232" t="s">
        <v>164</v>
      </c>
      <c r="AU419" s="232" t="s">
        <v>87</v>
      </c>
      <c r="AY419" s="18" t="s">
        <v>162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8" t="s">
        <v>34</v>
      </c>
      <c r="BK419" s="233">
        <f>ROUND(I419*H419,1)</f>
        <v>0</v>
      </c>
      <c r="BL419" s="18" t="s">
        <v>168</v>
      </c>
      <c r="BM419" s="232" t="s">
        <v>1491</v>
      </c>
    </row>
    <row r="420" s="2" customFormat="1" ht="24.15" customHeight="1">
      <c r="A420" s="39"/>
      <c r="B420" s="40"/>
      <c r="C420" s="220" t="s">
        <v>537</v>
      </c>
      <c r="D420" s="220" t="s">
        <v>164</v>
      </c>
      <c r="E420" s="221" t="s">
        <v>481</v>
      </c>
      <c r="F420" s="222" t="s">
        <v>482</v>
      </c>
      <c r="G420" s="223" t="s">
        <v>167</v>
      </c>
      <c r="H420" s="224">
        <v>60.829999999999998</v>
      </c>
      <c r="I420" s="225"/>
      <c r="J420" s="226">
        <f>ROUND(I420*H420,1)</f>
        <v>0</v>
      </c>
      <c r="K420" s="227"/>
      <c r="L420" s="45"/>
      <c r="M420" s="228" t="s">
        <v>1</v>
      </c>
      <c r="N420" s="229" t="s">
        <v>43</v>
      </c>
      <c r="O420" s="92"/>
      <c r="P420" s="230">
        <f>O420*H420</f>
        <v>0</v>
      </c>
      <c r="Q420" s="230">
        <v>0.0060000000000000001</v>
      </c>
      <c r="R420" s="230">
        <f>Q420*H420</f>
        <v>0.36497999999999997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168</v>
      </c>
      <c r="AT420" s="232" t="s">
        <v>164</v>
      </c>
      <c r="AU420" s="232" t="s">
        <v>87</v>
      </c>
      <c r="AY420" s="18" t="s">
        <v>162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34</v>
      </c>
      <c r="BK420" s="233">
        <f>ROUND(I420*H420,1)</f>
        <v>0</v>
      </c>
      <c r="BL420" s="18" t="s">
        <v>168</v>
      </c>
      <c r="BM420" s="232" t="s">
        <v>1492</v>
      </c>
    </row>
    <row r="421" s="13" customFormat="1">
      <c r="A421" s="13"/>
      <c r="B421" s="234"/>
      <c r="C421" s="235"/>
      <c r="D421" s="236" t="s">
        <v>170</v>
      </c>
      <c r="E421" s="237" t="s">
        <v>1</v>
      </c>
      <c r="F421" s="238" t="s">
        <v>1493</v>
      </c>
      <c r="G421" s="235"/>
      <c r="H421" s="237" t="s">
        <v>1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170</v>
      </c>
      <c r="AU421" s="244" t="s">
        <v>87</v>
      </c>
      <c r="AV421" s="13" t="s">
        <v>34</v>
      </c>
      <c r="AW421" s="13" t="s">
        <v>33</v>
      </c>
      <c r="AX421" s="13" t="s">
        <v>78</v>
      </c>
      <c r="AY421" s="244" t="s">
        <v>162</v>
      </c>
    </row>
    <row r="422" s="14" customFormat="1">
      <c r="A422" s="14"/>
      <c r="B422" s="245"/>
      <c r="C422" s="246"/>
      <c r="D422" s="236" t="s">
        <v>170</v>
      </c>
      <c r="E422" s="247" t="s">
        <v>1</v>
      </c>
      <c r="F422" s="248" t="s">
        <v>1494</v>
      </c>
      <c r="G422" s="246"/>
      <c r="H422" s="249">
        <v>23.875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170</v>
      </c>
      <c r="AU422" s="255" t="s">
        <v>87</v>
      </c>
      <c r="AV422" s="14" t="s">
        <v>87</v>
      </c>
      <c r="AW422" s="14" t="s">
        <v>33</v>
      </c>
      <c r="AX422" s="14" t="s">
        <v>78</v>
      </c>
      <c r="AY422" s="255" t="s">
        <v>162</v>
      </c>
    </row>
    <row r="423" s="14" customFormat="1">
      <c r="A423" s="14"/>
      <c r="B423" s="245"/>
      <c r="C423" s="246"/>
      <c r="D423" s="236" t="s">
        <v>170</v>
      </c>
      <c r="E423" s="247" t="s">
        <v>1</v>
      </c>
      <c r="F423" s="248" t="s">
        <v>1495</v>
      </c>
      <c r="G423" s="246"/>
      <c r="H423" s="249">
        <v>34.344999999999999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170</v>
      </c>
      <c r="AU423" s="255" t="s">
        <v>87</v>
      </c>
      <c r="AV423" s="14" t="s">
        <v>87</v>
      </c>
      <c r="AW423" s="14" t="s">
        <v>33</v>
      </c>
      <c r="AX423" s="14" t="s">
        <v>78</v>
      </c>
      <c r="AY423" s="255" t="s">
        <v>162</v>
      </c>
    </row>
    <row r="424" s="14" customFormat="1">
      <c r="A424" s="14"/>
      <c r="B424" s="245"/>
      <c r="C424" s="246"/>
      <c r="D424" s="236" t="s">
        <v>170</v>
      </c>
      <c r="E424" s="247" t="s">
        <v>1</v>
      </c>
      <c r="F424" s="248" t="s">
        <v>1496</v>
      </c>
      <c r="G424" s="246"/>
      <c r="H424" s="249">
        <v>17.234999999999999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170</v>
      </c>
      <c r="AU424" s="255" t="s">
        <v>87</v>
      </c>
      <c r="AV424" s="14" t="s">
        <v>87</v>
      </c>
      <c r="AW424" s="14" t="s">
        <v>33</v>
      </c>
      <c r="AX424" s="14" t="s">
        <v>78</v>
      </c>
      <c r="AY424" s="255" t="s">
        <v>162</v>
      </c>
    </row>
    <row r="425" s="13" customFormat="1">
      <c r="A425" s="13"/>
      <c r="B425" s="234"/>
      <c r="C425" s="235"/>
      <c r="D425" s="236" t="s">
        <v>170</v>
      </c>
      <c r="E425" s="237" t="s">
        <v>1</v>
      </c>
      <c r="F425" s="238" t="s">
        <v>1395</v>
      </c>
      <c r="G425" s="235"/>
      <c r="H425" s="237" t="s">
        <v>1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170</v>
      </c>
      <c r="AU425" s="244" t="s">
        <v>87</v>
      </c>
      <c r="AV425" s="13" t="s">
        <v>34</v>
      </c>
      <c r="AW425" s="13" t="s">
        <v>33</v>
      </c>
      <c r="AX425" s="13" t="s">
        <v>78</v>
      </c>
      <c r="AY425" s="244" t="s">
        <v>162</v>
      </c>
    </row>
    <row r="426" s="14" customFormat="1">
      <c r="A426" s="14"/>
      <c r="B426" s="245"/>
      <c r="C426" s="246"/>
      <c r="D426" s="236" t="s">
        <v>170</v>
      </c>
      <c r="E426" s="247" t="s">
        <v>1</v>
      </c>
      <c r="F426" s="248" t="s">
        <v>1396</v>
      </c>
      <c r="G426" s="246"/>
      <c r="H426" s="249">
        <v>-12.75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170</v>
      </c>
      <c r="AU426" s="255" t="s">
        <v>87</v>
      </c>
      <c r="AV426" s="14" t="s">
        <v>87</v>
      </c>
      <c r="AW426" s="14" t="s">
        <v>33</v>
      </c>
      <c r="AX426" s="14" t="s">
        <v>78</v>
      </c>
      <c r="AY426" s="255" t="s">
        <v>162</v>
      </c>
    </row>
    <row r="427" s="14" customFormat="1">
      <c r="A427" s="14"/>
      <c r="B427" s="245"/>
      <c r="C427" s="246"/>
      <c r="D427" s="236" t="s">
        <v>170</v>
      </c>
      <c r="E427" s="247" t="s">
        <v>1</v>
      </c>
      <c r="F427" s="248" t="s">
        <v>1397</v>
      </c>
      <c r="G427" s="246"/>
      <c r="H427" s="249">
        <v>-1.875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170</v>
      </c>
      <c r="AU427" s="255" t="s">
        <v>87</v>
      </c>
      <c r="AV427" s="14" t="s">
        <v>87</v>
      </c>
      <c r="AW427" s="14" t="s">
        <v>33</v>
      </c>
      <c r="AX427" s="14" t="s">
        <v>78</v>
      </c>
      <c r="AY427" s="255" t="s">
        <v>162</v>
      </c>
    </row>
    <row r="428" s="15" customFormat="1">
      <c r="A428" s="15"/>
      <c r="B428" s="256"/>
      <c r="C428" s="257"/>
      <c r="D428" s="236" t="s">
        <v>170</v>
      </c>
      <c r="E428" s="258" t="s">
        <v>1</v>
      </c>
      <c r="F428" s="259" t="s">
        <v>180</v>
      </c>
      <c r="G428" s="257"/>
      <c r="H428" s="260">
        <v>60.829999999999998</v>
      </c>
      <c r="I428" s="261"/>
      <c r="J428" s="257"/>
      <c r="K428" s="257"/>
      <c r="L428" s="262"/>
      <c r="M428" s="263"/>
      <c r="N428" s="264"/>
      <c r="O428" s="264"/>
      <c r="P428" s="264"/>
      <c r="Q428" s="264"/>
      <c r="R428" s="264"/>
      <c r="S428" s="264"/>
      <c r="T428" s="26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6" t="s">
        <v>170</v>
      </c>
      <c r="AU428" s="266" t="s">
        <v>87</v>
      </c>
      <c r="AV428" s="15" t="s">
        <v>168</v>
      </c>
      <c r="AW428" s="15" t="s">
        <v>33</v>
      </c>
      <c r="AX428" s="15" t="s">
        <v>34</v>
      </c>
      <c r="AY428" s="266" t="s">
        <v>162</v>
      </c>
    </row>
    <row r="429" s="2" customFormat="1" ht="24.15" customHeight="1">
      <c r="A429" s="39"/>
      <c r="B429" s="40"/>
      <c r="C429" s="220" t="s">
        <v>560</v>
      </c>
      <c r="D429" s="220" t="s">
        <v>164</v>
      </c>
      <c r="E429" s="221" t="s">
        <v>491</v>
      </c>
      <c r="F429" s="222" t="s">
        <v>492</v>
      </c>
      <c r="G429" s="223" t="s">
        <v>167</v>
      </c>
      <c r="H429" s="224">
        <v>1115.9639999999999</v>
      </c>
      <c r="I429" s="225"/>
      <c r="J429" s="226">
        <f>ROUND(I429*H429,1)</f>
        <v>0</v>
      </c>
      <c r="K429" s="227"/>
      <c r="L429" s="45"/>
      <c r="M429" s="228" t="s">
        <v>1</v>
      </c>
      <c r="N429" s="229" t="s">
        <v>43</v>
      </c>
      <c r="O429" s="92"/>
      <c r="P429" s="230">
        <f>O429*H429</f>
        <v>0</v>
      </c>
      <c r="Q429" s="230">
        <v>0.0040000000000000001</v>
      </c>
      <c r="R429" s="230">
        <f>Q429*H429</f>
        <v>4.4638559999999998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168</v>
      </c>
      <c r="AT429" s="232" t="s">
        <v>164</v>
      </c>
      <c r="AU429" s="232" t="s">
        <v>87</v>
      </c>
      <c r="AY429" s="18" t="s">
        <v>162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34</v>
      </c>
      <c r="BK429" s="233">
        <f>ROUND(I429*H429,1)</f>
        <v>0</v>
      </c>
      <c r="BL429" s="18" t="s">
        <v>168</v>
      </c>
      <c r="BM429" s="232" t="s">
        <v>1497</v>
      </c>
    </row>
    <row r="430" s="13" customFormat="1">
      <c r="A430" s="13"/>
      <c r="B430" s="234"/>
      <c r="C430" s="235"/>
      <c r="D430" s="236" t="s">
        <v>170</v>
      </c>
      <c r="E430" s="237" t="s">
        <v>1</v>
      </c>
      <c r="F430" s="238" t="s">
        <v>1416</v>
      </c>
      <c r="G430" s="235"/>
      <c r="H430" s="237" t="s">
        <v>1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170</v>
      </c>
      <c r="AU430" s="244" t="s">
        <v>87</v>
      </c>
      <c r="AV430" s="13" t="s">
        <v>34</v>
      </c>
      <c r="AW430" s="13" t="s">
        <v>33</v>
      </c>
      <c r="AX430" s="13" t="s">
        <v>78</v>
      </c>
      <c r="AY430" s="244" t="s">
        <v>162</v>
      </c>
    </row>
    <row r="431" s="14" customFormat="1">
      <c r="A431" s="14"/>
      <c r="B431" s="245"/>
      <c r="C431" s="246"/>
      <c r="D431" s="236" t="s">
        <v>170</v>
      </c>
      <c r="E431" s="247" t="s">
        <v>1</v>
      </c>
      <c r="F431" s="248" t="s">
        <v>1498</v>
      </c>
      <c r="G431" s="246"/>
      <c r="H431" s="249">
        <v>636.553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170</v>
      </c>
      <c r="AU431" s="255" t="s">
        <v>87</v>
      </c>
      <c r="AV431" s="14" t="s">
        <v>87</v>
      </c>
      <c r="AW431" s="14" t="s">
        <v>33</v>
      </c>
      <c r="AX431" s="14" t="s">
        <v>78</v>
      </c>
      <c r="AY431" s="255" t="s">
        <v>162</v>
      </c>
    </row>
    <row r="432" s="14" customFormat="1">
      <c r="A432" s="14"/>
      <c r="B432" s="245"/>
      <c r="C432" s="246"/>
      <c r="D432" s="236" t="s">
        <v>170</v>
      </c>
      <c r="E432" s="247" t="s">
        <v>1</v>
      </c>
      <c r="F432" s="248" t="s">
        <v>1499</v>
      </c>
      <c r="G432" s="246"/>
      <c r="H432" s="249">
        <v>497.10599999999999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170</v>
      </c>
      <c r="AU432" s="255" t="s">
        <v>87</v>
      </c>
      <c r="AV432" s="14" t="s">
        <v>87</v>
      </c>
      <c r="AW432" s="14" t="s">
        <v>33</v>
      </c>
      <c r="AX432" s="14" t="s">
        <v>78</v>
      </c>
      <c r="AY432" s="255" t="s">
        <v>162</v>
      </c>
    </row>
    <row r="433" s="14" customFormat="1">
      <c r="A433" s="14"/>
      <c r="B433" s="245"/>
      <c r="C433" s="246"/>
      <c r="D433" s="236" t="s">
        <v>170</v>
      </c>
      <c r="E433" s="247" t="s">
        <v>1</v>
      </c>
      <c r="F433" s="248" t="s">
        <v>1500</v>
      </c>
      <c r="G433" s="246"/>
      <c r="H433" s="249">
        <v>31.666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170</v>
      </c>
      <c r="AU433" s="255" t="s">
        <v>87</v>
      </c>
      <c r="AV433" s="14" t="s">
        <v>87</v>
      </c>
      <c r="AW433" s="14" t="s">
        <v>33</v>
      </c>
      <c r="AX433" s="14" t="s">
        <v>78</v>
      </c>
      <c r="AY433" s="255" t="s">
        <v>162</v>
      </c>
    </row>
    <row r="434" s="14" customFormat="1">
      <c r="A434" s="14"/>
      <c r="B434" s="245"/>
      <c r="C434" s="246"/>
      <c r="D434" s="236" t="s">
        <v>170</v>
      </c>
      <c r="E434" s="247" t="s">
        <v>1</v>
      </c>
      <c r="F434" s="248" t="s">
        <v>1501</v>
      </c>
      <c r="G434" s="246"/>
      <c r="H434" s="249">
        <v>5.1429999999999998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170</v>
      </c>
      <c r="AU434" s="255" t="s">
        <v>87</v>
      </c>
      <c r="AV434" s="14" t="s">
        <v>87</v>
      </c>
      <c r="AW434" s="14" t="s">
        <v>33</v>
      </c>
      <c r="AX434" s="14" t="s">
        <v>78</v>
      </c>
      <c r="AY434" s="255" t="s">
        <v>162</v>
      </c>
    </row>
    <row r="435" s="14" customFormat="1">
      <c r="A435" s="14"/>
      <c r="B435" s="245"/>
      <c r="C435" s="246"/>
      <c r="D435" s="236" t="s">
        <v>170</v>
      </c>
      <c r="E435" s="247" t="s">
        <v>1</v>
      </c>
      <c r="F435" s="248" t="s">
        <v>1502</v>
      </c>
      <c r="G435" s="246"/>
      <c r="H435" s="249">
        <v>80.040000000000006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170</v>
      </c>
      <c r="AU435" s="255" t="s">
        <v>87</v>
      </c>
      <c r="AV435" s="14" t="s">
        <v>87</v>
      </c>
      <c r="AW435" s="14" t="s">
        <v>33</v>
      </c>
      <c r="AX435" s="14" t="s">
        <v>78</v>
      </c>
      <c r="AY435" s="255" t="s">
        <v>162</v>
      </c>
    </row>
    <row r="436" s="14" customFormat="1">
      <c r="A436" s="14"/>
      <c r="B436" s="245"/>
      <c r="C436" s="246"/>
      <c r="D436" s="236" t="s">
        <v>170</v>
      </c>
      <c r="E436" s="247" t="s">
        <v>1</v>
      </c>
      <c r="F436" s="248" t="s">
        <v>1503</v>
      </c>
      <c r="G436" s="246"/>
      <c r="H436" s="249">
        <v>92.189999999999998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170</v>
      </c>
      <c r="AU436" s="255" t="s">
        <v>87</v>
      </c>
      <c r="AV436" s="14" t="s">
        <v>87</v>
      </c>
      <c r="AW436" s="14" t="s">
        <v>33</v>
      </c>
      <c r="AX436" s="14" t="s">
        <v>78</v>
      </c>
      <c r="AY436" s="255" t="s">
        <v>162</v>
      </c>
    </row>
    <row r="437" s="14" customFormat="1">
      <c r="A437" s="14"/>
      <c r="B437" s="245"/>
      <c r="C437" s="246"/>
      <c r="D437" s="236" t="s">
        <v>170</v>
      </c>
      <c r="E437" s="247" t="s">
        <v>1</v>
      </c>
      <c r="F437" s="248" t="s">
        <v>1423</v>
      </c>
      <c r="G437" s="246"/>
      <c r="H437" s="249">
        <v>11.48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170</v>
      </c>
      <c r="AU437" s="255" t="s">
        <v>87</v>
      </c>
      <c r="AV437" s="14" t="s">
        <v>87</v>
      </c>
      <c r="AW437" s="14" t="s">
        <v>33</v>
      </c>
      <c r="AX437" s="14" t="s">
        <v>78</v>
      </c>
      <c r="AY437" s="255" t="s">
        <v>162</v>
      </c>
    </row>
    <row r="438" s="13" customFormat="1">
      <c r="A438" s="13"/>
      <c r="B438" s="234"/>
      <c r="C438" s="235"/>
      <c r="D438" s="236" t="s">
        <v>170</v>
      </c>
      <c r="E438" s="237" t="s">
        <v>1</v>
      </c>
      <c r="F438" s="238" t="s">
        <v>1395</v>
      </c>
      <c r="G438" s="235"/>
      <c r="H438" s="237" t="s">
        <v>1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170</v>
      </c>
      <c r="AU438" s="244" t="s">
        <v>87</v>
      </c>
      <c r="AV438" s="13" t="s">
        <v>34</v>
      </c>
      <c r="AW438" s="13" t="s">
        <v>33</v>
      </c>
      <c r="AX438" s="13" t="s">
        <v>78</v>
      </c>
      <c r="AY438" s="244" t="s">
        <v>162</v>
      </c>
    </row>
    <row r="439" s="14" customFormat="1">
      <c r="A439" s="14"/>
      <c r="B439" s="245"/>
      <c r="C439" s="246"/>
      <c r="D439" s="236" t="s">
        <v>170</v>
      </c>
      <c r="E439" s="247" t="s">
        <v>1</v>
      </c>
      <c r="F439" s="248" t="s">
        <v>1424</v>
      </c>
      <c r="G439" s="246"/>
      <c r="H439" s="249">
        <v>-4.7030000000000003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170</v>
      </c>
      <c r="AU439" s="255" t="s">
        <v>87</v>
      </c>
      <c r="AV439" s="14" t="s">
        <v>87</v>
      </c>
      <c r="AW439" s="14" t="s">
        <v>33</v>
      </c>
      <c r="AX439" s="14" t="s">
        <v>78</v>
      </c>
      <c r="AY439" s="255" t="s">
        <v>162</v>
      </c>
    </row>
    <row r="440" s="14" customFormat="1">
      <c r="A440" s="14"/>
      <c r="B440" s="245"/>
      <c r="C440" s="246"/>
      <c r="D440" s="236" t="s">
        <v>170</v>
      </c>
      <c r="E440" s="247" t="s">
        <v>1</v>
      </c>
      <c r="F440" s="248" t="s">
        <v>1425</v>
      </c>
      <c r="G440" s="246"/>
      <c r="H440" s="249">
        <v>-30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170</v>
      </c>
      <c r="AU440" s="255" t="s">
        <v>87</v>
      </c>
      <c r="AV440" s="14" t="s">
        <v>87</v>
      </c>
      <c r="AW440" s="14" t="s">
        <v>33</v>
      </c>
      <c r="AX440" s="14" t="s">
        <v>78</v>
      </c>
      <c r="AY440" s="255" t="s">
        <v>162</v>
      </c>
    </row>
    <row r="441" s="14" customFormat="1">
      <c r="A441" s="14"/>
      <c r="B441" s="245"/>
      <c r="C441" s="246"/>
      <c r="D441" s="236" t="s">
        <v>170</v>
      </c>
      <c r="E441" s="247" t="s">
        <v>1</v>
      </c>
      <c r="F441" s="248" t="s">
        <v>1426</v>
      </c>
      <c r="G441" s="246"/>
      <c r="H441" s="249">
        <v>-158.40000000000001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170</v>
      </c>
      <c r="AU441" s="255" t="s">
        <v>87</v>
      </c>
      <c r="AV441" s="14" t="s">
        <v>87</v>
      </c>
      <c r="AW441" s="14" t="s">
        <v>33</v>
      </c>
      <c r="AX441" s="14" t="s">
        <v>78</v>
      </c>
      <c r="AY441" s="255" t="s">
        <v>162</v>
      </c>
    </row>
    <row r="442" s="14" customFormat="1">
      <c r="A442" s="14"/>
      <c r="B442" s="245"/>
      <c r="C442" s="246"/>
      <c r="D442" s="236" t="s">
        <v>170</v>
      </c>
      <c r="E442" s="247" t="s">
        <v>1</v>
      </c>
      <c r="F442" s="248" t="s">
        <v>1427</v>
      </c>
      <c r="G442" s="246"/>
      <c r="H442" s="249">
        <v>-19.32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170</v>
      </c>
      <c r="AU442" s="255" t="s">
        <v>87</v>
      </c>
      <c r="AV442" s="14" t="s">
        <v>87</v>
      </c>
      <c r="AW442" s="14" t="s">
        <v>33</v>
      </c>
      <c r="AX442" s="14" t="s">
        <v>78</v>
      </c>
      <c r="AY442" s="255" t="s">
        <v>162</v>
      </c>
    </row>
    <row r="443" s="14" customFormat="1">
      <c r="A443" s="14"/>
      <c r="B443" s="245"/>
      <c r="C443" s="246"/>
      <c r="D443" s="236" t="s">
        <v>170</v>
      </c>
      <c r="E443" s="247" t="s">
        <v>1</v>
      </c>
      <c r="F443" s="248" t="s">
        <v>1428</v>
      </c>
      <c r="G443" s="246"/>
      <c r="H443" s="249">
        <v>-6.5250000000000004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170</v>
      </c>
      <c r="AU443" s="255" t="s">
        <v>87</v>
      </c>
      <c r="AV443" s="14" t="s">
        <v>87</v>
      </c>
      <c r="AW443" s="14" t="s">
        <v>33</v>
      </c>
      <c r="AX443" s="14" t="s">
        <v>78</v>
      </c>
      <c r="AY443" s="255" t="s">
        <v>162</v>
      </c>
    </row>
    <row r="444" s="14" customFormat="1">
      <c r="A444" s="14"/>
      <c r="B444" s="245"/>
      <c r="C444" s="246"/>
      <c r="D444" s="236" t="s">
        <v>170</v>
      </c>
      <c r="E444" s="247" t="s">
        <v>1</v>
      </c>
      <c r="F444" s="248" t="s">
        <v>1429</v>
      </c>
      <c r="G444" s="246"/>
      <c r="H444" s="249">
        <v>-3.2000000000000002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5" t="s">
        <v>170</v>
      </c>
      <c r="AU444" s="255" t="s">
        <v>87</v>
      </c>
      <c r="AV444" s="14" t="s">
        <v>87</v>
      </c>
      <c r="AW444" s="14" t="s">
        <v>33</v>
      </c>
      <c r="AX444" s="14" t="s">
        <v>78</v>
      </c>
      <c r="AY444" s="255" t="s">
        <v>162</v>
      </c>
    </row>
    <row r="445" s="14" customFormat="1">
      <c r="A445" s="14"/>
      <c r="B445" s="245"/>
      <c r="C445" s="246"/>
      <c r="D445" s="236" t="s">
        <v>170</v>
      </c>
      <c r="E445" s="247" t="s">
        <v>1</v>
      </c>
      <c r="F445" s="248" t="s">
        <v>1430</v>
      </c>
      <c r="G445" s="246"/>
      <c r="H445" s="249">
        <v>-2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170</v>
      </c>
      <c r="AU445" s="255" t="s">
        <v>87</v>
      </c>
      <c r="AV445" s="14" t="s">
        <v>87</v>
      </c>
      <c r="AW445" s="14" t="s">
        <v>33</v>
      </c>
      <c r="AX445" s="14" t="s">
        <v>78</v>
      </c>
      <c r="AY445" s="255" t="s">
        <v>162</v>
      </c>
    </row>
    <row r="446" s="14" customFormat="1">
      <c r="A446" s="14"/>
      <c r="B446" s="245"/>
      <c r="C446" s="246"/>
      <c r="D446" s="236" t="s">
        <v>170</v>
      </c>
      <c r="E446" s="247" t="s">
        <v>1</v>
      </c>
      <c r="F446" s="248" t="s">
        <v>1431</v>
      </c>
      <c r="G446" s="246"/>
      <c r="H446" s="249">
        <v>-0.90300000000000002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170</v>
      </c>
      <c r="AU446" s="255" t="s">
        <v>87</v>
      </c>
      <c r="AV446" s="14" t="s">
        <v>87</v>
      </c>
      <c r="AW446" s="14" t="s">
        <v>33</v>
      </c>
      <c r="AX446" s="14" t="s">
        <v>78</v>
      </c>
      <c r="AY446" s="255" t="s">
        <v>162</v>
      </c>
    </row>
    <row r="447" s="14" customFormat="1">
      <c r="A447" s="14"/>
      <c r="B447" s="245"/>
      <c r="C447" s="246"/>
      <c r="D447" s="236" t="s">
        <v>170</v>
      </c>
      <c r="E447" s="247" t="s">
        <v>1</v>
      </c>
      <c r="F447" s="248" t="s">
        <v>1407</v>
      </c>
      <c r="G447" s="246"/>
      <c r="H447" s="249">
        <v>-11.475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170</v>
      </c>
      <c r="AU447" s="255" t="s">
        <v>87</v>
      </c>
      <c r="AV447" s="14" t="s">
        <v>87</v>
      </c>
      <c r="AW447" s="14" t="s">
        <v>33</v>
      </c>
      <c r="AX447" s="14" t="s">
        <v>78</v>
      </c>
      <c r="AY447" s="255" t="s">
        <v>162</v>
      </c>
    </row>
    <row r="448" s="14" customFormat="1">
      <c r="A448" s="14"/>
      <c r="B448" s="245"/>
      <c r="C448" s="246"/>
      <c r="D448" s="236" t="s">
        <v>170</v>
      </c>
      <c r="E448" s="247" t="s">
        <v>1</v>
      </c>
      <c r="F448" s="248" t="s">
        <v>1408</v>
      </c>
      <c r="G448" s="246"/>
      <c r="H448" s="249">
        <v>-1.6879999999999999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170</v>
      </c>
      <c r="AU448" s="255" t="s">
        <v>87</v>
      </c>
      <c r="AV448" s="14" t="s">
        <v>87</v>
      </c>
      <c r="AW448" s="14" t="s">
        <v>33</v>
      </c>
      <c r="AX448" s="14" t="s">
        <v>78</v>
      </c>
      <c r="AY448" s="255" t="s">
        <v>162</v>
      </c>
    </row>
    <row r="449" s="15" customFormat="1">
      <c r="A449" s="15"/>
      <c r="B449" s="256"/>
      <c r="C449" s="257"/>
      <c r="D449" s="236" t="s">
        <v>170</v>
      </c>
      <c r="E449" s="258" t="s">
        <v>1</v>
      </c>
      <c r="F449" s="259" t="s">
        <v>180</v>
      </c>
      <c r="G449" s="257"/>
      <c r="H449" s="260">
        <v>1115.9639999999999</v>
      </c>
      <c r="I449" s="261"/>
      <c r="J449" s="257"/>
      <c r="K449" s="257"/>
      <c r="L449" s="262"/>
      <c r="M449" s="263"/>
      <c r="N449" s="264"/>
      <c r="O449" s="264"/>
      <c r="P449" s="264"/>
      <c r="Q449" s="264"/>
      <c r="R449" s="264"/>
      <c r="S449" s="264"/>
      <c r="T449" s="26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6" t="s">
        <v>170</v>
      </c>
      <c r="AU449" s="266" t="s">
        <v>87</v>
      </c>
      <c r="AV449" s="15" t="s">
        <v>168</v>
      </c>
      <c r="AW449" s="15" t="s">
        <v>33</v>
      </c>
      <c r="AX449" s="15" t="s">
        <v>34</v>
      </c>
      <c r="AY449" s="266" t="s">
        <v>162</v>
      </c>
    </row>
    <row r="450" s="2" customFormat="1" ht="24.15" customHeight="1">
      <c r="A450" s="39"/>
      <c r="B450" s="40"/>
      <c r="C450" s="220" t="s">
        <v>566</v>
      </c>
      <c r="D450" s="220" t="s">
        <v>164</v>
      </c>
      <c r="E450" s="221" t="s">
        <v>1504</v>
      </c>
      <c r="F450" s="222" t="s">
        <v>1505</v>
      </c>
      <c r="G450" s="223" t="s">
        <v>167</v>
      </c>
      <c r="H450" s="224">
        <v>3.6899999999999999</v>
      </c>
      <c r="I450" s="225"/>
      <c r="J450" s="226">
        <f>ROUND(I450*H450,1)</f>
        <v>0</v>
      </c>
      <c r="K450" s="227"/>
      <c r="L450" s="45"/>
      <c r="M450" s="228" t="s">
        <v>1</v>
      </c>
      <c r="N450" s="229" t="s">
        <v>43</v>
      </c>
      <c r="O450" s="92"/>
      <c r="P450" s="230">
        <f>O450*H450</f>
        <v>0</v>
      </c>
      <c r="Q450" s="230">
        <v>0.026360000000000001</v>
      </c>
      <c r="R450" s="230">
        <f>Q450*H450</f>
        <v>0.097268400000000005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168</v>
      </c>
      <c r="AT450" s="232" t="s">
        <v>164</v>
      </c>
      <c r="AU450" s="232" t="s">
        <v>87</v>
      </c>
      <c r="AY450" s="18" t="s">
        <v>162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8" t="s">
        <v>34</v>
      </c>
      <c r="BK450" s="233">
        <f>ROUND(I450*H450,1)</f>
        <v>0</v>
      </c>
      <c r="BL450" s="18" t="s">
        <v>168</v>
      </c>
      <c r="BM450" s="232" t="s">
        <v>1506</v>
      </c>
    </row>
    <row r="451" s="13" customFormat="1">
      <c r="A451" s="13"/>
      <c r="B451" s="234"/>
      <c r="C451" s="235"/>
      <c r="D451" s="236" t="s">
        <v>170</v>
      </c>
      <c r="E451" s="237" t="s">
        <v>1</v>
      </c>
      <c r="F451" s="238" t="s">
        <v>1379</v>
      </c>
      <c r="G451" s="235"/>
      <c r="H451" s="237" t="s">
        <v>1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170</v>
      </c>
      <c r="AU451" s="244" t="s">
        <v>87</v>
      </c>
      <c r="AV451" s="13" t="s">
        <v>34</v>
      </c>
      <c r="AW451" s="13" t="s">
        <v>33</v>
      </c>
      <c r="AX451" s="13" t="s">
        <v>78</v>
      </c>
      <c r="AY451" s="244" t="s">
        <v>162</v>
      </c>
    </row>
    <row r="452" s="13" customFormat="1">
      <c r="A452" s="13"/>
      <c r="B452" s="234"/>
      <c r="C452" s="235"/>
      <c r="D452" s="236" t="s">
        <v>170</v>
      </c>
      <c r="E452" s="237" t="s">
        <v>1</v>
      </c>
      <c r="F452" s="238" t="s">
        <v>277</v>
      </c>
      <c r="G452" s="235"/>
      <c r="H452" s="237" t="s">
        <v>1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170</v>
      </c>
      <c r="AU452" s="244" t="s">
        <v>87</v>
      </c>
      <c r="AV452" s="13" t="s">
        <v>34</v>
      </c>
      <c r="AW452" s="13" t="s">
        <v>33</v>
      </c>
      <c r="AX452" s="13" t="s">
        <v>78</v>
      </c>
      <c r="AY452" s="244" t="s">
        <v>162</v>
      </c>
    </row>
    <row r="453" s="14" customFormat="1">
      <c r="A453" s="14"/>
      <c r="B453" s="245"/>
      <c r="C453" s="246"/>
      <c r="D453" s="236" t="s">
        <v>170</v>
      </c>
      <c r="E453" s="247" t="s">
        <v>1</v>
      </c>
      <c r="F453" s="248" t="s">
        <v>1507</v>
      </c>
      <c r="G453" s="246"/>
      <c r="H453" s="249">
        <v>2.1499999999999999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170</v>
      </c>
      <c r="AU453" s="255" t="s">
        <v>87</v>
      </c>
      <c r="AV453" s="14" t="s">
        <v>87</v>
      </c>
      <c r="AW453" s="14" t="s">
        <v>33</v>
      </c>
      <c r="AX453" s="14" t="s">
        <v>78</v>
      </c>
      <c r="AY453" s="255" t="s">
        <v>162</v>
      </c>
    </row>
    <row r="454" s="14" customFormat="1">
      <c r="A454" s="14"/>
      <c r="B454" s="245"/>
      <c r="C454" s="246"/>
      <c r="D454" s="236" t="s">
        <v>170</v>
      </c>
      <c r="E454" s="247" t="s">
        <v>1</v>
      </c>
      <c r="F454" s="248" t="s">
        <v>1508</v>
      </c>
      <c r="G454" s="246"/>
      <c r="H454" s="249">
        <v>1.54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170</v>
      </c>
      <c r="AU454" s="255" t="s">
        <v>87</v>
      </c>
      <c r="AV454" s="14" t="s">
        <v>87</v>
      </c>
      <c r="AW454" s="14" t="s">
        <v>33</v>
      </c>
      <c r="AX454" s="14" t="s">
        <v>78</v>
      </c>
      <c r="AY454" s="255" t="s">
        <v>162</v>
      </c>
    </row>
    <row r="455" s="15" customFormat="1">
      <c r="A455" s="15"/>
      <c r="B455" s="256"/>
      <c r="C455" s="257"/>
      <c r="D455" s="236" t="s">
        <v>170</v>
      </c>
      <c r="E455" s="258" t="s">
        <v>1</v>
      </c>
      <c r="F455" s="259" t="s">
        <v>180</v>
      </c>
      <c r="G455" s="257"/>
      <c r="H455" s="260">
        <v>3.6899999999999999</v>
      </c>
      <c r="I455" s="261"/>
      <c r="J455" s="257"/>
      <c r="K455" s="257"/>
      <c r="L455" s="262"/>
      <c r="M455" s="263"/>
      <c r="N455" s="264"/>
      <c r="O455" s="264"/>
      <c r="P455" s="264"/>
      <c r="Q455" s="264"/>
      <c r="R455" s="264"/>
      <c r="S455" s="264"/>
      <c r="T455" s="26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6" t="s">
        <v>170</v>
      </c>
      <c r="AU455" s="266" t="s">
        <v>87</v>
      </c>
      <c r="AV455" s="15" t="s">
        <v>168</v>
      </c>
      <c r="AW455" s="15" t="s">
        <v>33</v>
      </c>
      <c r="AX455" s="15" t="s">
        <v>34</v>
      </c>
      <c r="AY455" s="266" t="s">
        <v>162</v>
      </c>
    </row>
    <row r="456" s="2" customFormat="1" ht="33" customHeight="1">
      <c r="A456" s="39"/>
      <c r="B456" s="40"/>
      <c r="C456" s="220" t="s">
        <v>577</v>
      </c>
      <c r="D456" s="220" t="s">
        <v>164</v>
      </c>
      <c r="E456" s="221" t="s">
        <v>1509</v>
      </c>
      <c r="F456" s="222" t="s">
        <v>1510</v>
      </c>
      <c r="G456" s="223" t="s">
        <v>167</v>
      </c>
      <c r="H456" s="224">
        <v>9.4149999999999991</v>
      </c>
      <c r="I456" s="225"/>
      <c r="J456" s="226">
        <f>ROUND(I456*H456,1)</f>
        <v>0</v>
      </c>
      <c r="K456" s="227"/>
      <c r="L456" s="45"/>
      <c r="M456" s="228" t="s">
        <v>1</v>
      </c>
      <c r="N456" s="229" t="s">
        <v>43</v>
      </c>
      <c r="O456" s="92"/>
      <c r="P456" s="230">
        <f>O456*H456</f>
        <v>0</v>
      </c>
      <c r="Q456" s="230">
        <v>0.0061799999999999997</v>
      </c>
      <c r="R456" s="230">
        <f>Q456*H456</f>
        <v>0.058184699999999992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168</v>
      </c>
      <c r="AT456" s="232" t="s">
        <v>164</v>
      </c>
      <c r="AU456" s="232" t="s">
        <v>87</v>
      </c>
      <c r="AY456" s="18" t="s">
        <v>162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34</v>
      </c>
      <c r="BK456" s="233">
        <f>ROUND(I456*H456,1)</f>
        <v>0</v>
      </c>
      <c r="BL456" s="18" t="s">
        <v>168</v>
      </c>
      <c r="BM456" s="232" t="s">
        <v>1511</v>
      </c>
    </row>
    <row r="457" s="13" customFormat="1">
      <c r="A457" s="13"/>
      <c r="B457" s="234"/>
      <c r="C457" s="235"/>
      <c r="D457" s="236" t="s">
        <v>170</v>
      </c>
      <c r="E457" s="237" t="s">
        <v>1</v>
      </c>
      <c r="F457" s="238" t="s">
        <v>1512</v>
      </c>
      <c r="G457" s="235"/>
      <c r="H457" s="237" t="s">
        <v>1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170</v>
      </c>
      <c r="AU457" s="244" t="s">
        <v>87</v>
      </c>
      <c r="AV457" s="13" t="s">
        <v>34</v>
      </c>
      <c r="AW457" s="13" t="s">
        <v>33</v>
      </c>
      <c r="AX457" s="13" t="s">
        <v>78</v>
      </c>
      <c r="AY457" s="244" t="s">
        <v>162</v>
      </c>
    </row>
    <row r="458" s="14" customFormat="1">
      <c r="A458" s="14"/>
      <c r="B458" s="245"/>
      <c r="C458" s="246"/>
      <c r="D458" s="236" t="s">
        <v>170</v>
      </c>
      <c r="E458" s="247" t="s">
        <v>1</v>
      </c>
      <c r="F458" s="248" t="s">
        <v>1513</v>
      </c>
      <c r="G458" s="246"/>
      <c r="H458" s="249">
        <v>8.0920000000000005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170</v>
      </c>
      <c r="AU458" s="255" t="s">
        <v>87</v>
      </c>
      <c r="AV458" s="14" t="s">
        <v>87</v>
      </c>
      <c r="AW458" s="14" t="s">
        <v>33</v>
      </c>
      <c r="AX458" s="14" t="s">
        <v>78</v>
      </c>
      <c r="AY458" s="255" t="s">
        <v>162</v>
      </c>
    </row>
    <row r="459" s="14" customFormat="1">
      <c r="A459" s="14"/>
      <c r="B459" s="245"/>
      <c r="C459" s="246"/>
      <c r="D459" s="236" t="s">
        <v>170</v>
      </c>
      <c r="E459" s="247" t="s">
        <v>1</v>
      </c>
      <c r="F459" s="248" t="s">
        <v>1514</v>
      </c>
      <c r="G459" s="246"/>
      <c r="H459" s="249">
        <v>1.323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5" t="s">
        <v>170</v>
      </c>
      <c r="AU459" s="255" t="s">
        <v>87</v>
      </c>
      <c r="AV459" s="14" t="s">
        <v>87</v>
      </c>
      <c r="AW459" s="14" t="s">
        <v>33</v>
      </c>
      <c r="AX459" s="14" t="s">
        <v>78</v>
      </c>
      <c r="AY459" s="255" t="s">
        <v>162</v>
      </c>
    </row>
    <row r="460" s="15" customFormat="1">
      <c r="A460" s="15"/>
      <c r="B460" s="256"/>
      <c r="C460" s="257"/>
      <c r="D460" s="236" t="s">
        <v>170</v>
      </c>
      <c r="E460" s="258" t="s">
        <v>1</v>
      </c>
      <c r="F460" s="259" t="s">
        <v>180</v>
      </c>
      <c r="G460" s="257"/>
      <c r="H460" s="260">
        <v>9.4149999999999991</v>
      </c>
      <c r="I460" s="261"/>
      <c r="J460" s="257"/>
      <c r="K460" s="257"/>
      <c r="L460" s="262"/>
      <c r="M460" s="263"/>
      <c r="N460" s="264"/>
      <c r="O460" s="264"/>
      <c r="P460" s="264"/>
      <c r="Q460" s="264"/>
      <c r="R460" s="264"/>
      <c r="S460" s="264"/>
      <c r="T460" s="26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6" t="s">
        <v>170</v>
      </c>
      <c r="AU460" s="266" t="s">
        <v>87</v>
      </c>
      <c r="AV460" s="15" t="s">
        <v>168</v>
      </c>
      <c r="AW460" s="15" t="s">
        <v>33</v>
      </c>
      <c r="AX460" s="15" t="s">
        <v>34</v>
      </c>
      <c r="AY460" s="266" t="s">
        <v>162</v>
      </c>
    </row>
    <row r="461" s="2" customFormat="1" ht="24.15" customHeight="1">
      <c r="A461" s="39"/>
      <c r="B461" s="40"/>
      <c r="C461" s="220" t="s">
        <v>581</v>
      </c>
      <c r="D461" s="220" t="s">
        <v>164</v>
      </c>
      <c r="E461" s="221" t="s">
        <v>495</v>
      </c>
      <c r="F461" s="222" t="s">
        <v>496</v>
      </c>
      <c r="G461" s="223" t="s">
        <v>167</v>
      </c>
      <c r="H461" s="224">
        <v>79.884</v>
      </c>
      <c r="I461" s="225"/>
      <c r="J461" s="226">
        <f>ROUND(I461*H461,1)</f>
        <v>0</v>
      </c>
      <c r="K461" s="227"/>
      <c r="L461" s="45"/>
      <c r="M461" s="228" t="s">
        <v>1</v>
      </c>
      <c r="N461" s="229" t="s">
        <v>43</v>
      </c>
      <c r="O461" s="92"/>
      <c r="P461" s="230">
        <f>O461*H461</f>
        <v>0</v>
      </c>
      <c r="Q461" s="230">
        <v>0.00348</v>
      </c>
      <c r="R461" s="230">
        <f>Q461*H461</f>
        <v>0.27799632000000002</v>
      </c>
      <c r="S461" s="230">
        <v>0</v>
      </c>
      <c r="T461" s="23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168</v>
      </c>
      <c r="AT461" s="232" t="s">
        <v>164</v>
      </c>
      <c r="AU461" s="232" t="s">
        <v>87</v>
      </c>
      <c r="AY461" s="18" t="s">
        <v>162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34</v>
      </c>
      <c r="BK461" s="233">
        <f>ROUND(I461*H461,1)</f>
        <v>0</v>
      </c>
      <c r="BL461" s="18" t="s">
        <v>168</v>
      </c>
      <c r="BM461" s="232" t="s">
        <v>1515</v>
      </c>
    </row>
    <row r="462" s="13" customFormat="1">
      <c r="A462" s="13"/>
      <c r="B462" s="234"/>
      <c r="C462" s="235"/>
      <c r="D462" s="236" t="s">
        <v>170</v>
      </c>
      <c r="E462" s="237" t="s">
        <v>1</v>
      </c>
      <c r="F462" s="238" t="s">
        <v>277</v>
      </c>
      <c r="G462" s="235"/>
      <c r="H462" s="237" t="s">
        <v>1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170</v>
      </c>
      <c r="AU462" s="244" t="s">
        <v>87</v>
      </c>
      <c r="AV462" s="13" t="s">
        <v>34</v>
      </c>
      <c r="AW462" s="13" t="s">
        <v>33</v>
      </c>
      <c r="AX462" s="13" t="s">
        <v>78</v>
      </c>
      <c r="AY462" s="244" t="s">
        <v>162</v>
      </c>
    </row>
    <row r="463" s="14" customFormat="1">
      <c r="A463" s="14"/>
      <c r="B463" s="245"/>
      <c r="C463" s="246"/>
      <c r="D463" s="236" t="s">
        <v>170</v>
      </c>
      <c r="E463" s="247" t="s">
        <v>1</v>
      </c>
      <c r="F463" s="248" t="s">
        <v>1516</v>
      </c>
      <c r="G463" s="246"/>
      <c r="H463" s="249">
        <v>4.1580000000000004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5" t="s">
        <v>170</v>
      </c>
      <c r="AU463" s="255" t="s">
        <v>87</v>
      </c>
      <c r="AV463" s="14" t="s">
        <v>87</v>
      </c>
      <c r="AW463" s="14" t="s">
        <v>33</v>
      </c>
      <c r="AX463" s="14" t="s">
        <v>78</v>
      </c>
      <c r="AY463" s="255" t="s">
        <v>162</v>
      </c>
    </row>
    <row r="464" s="14" customFormat="1">
      <c r="A464" s="14"/>
      <c r="B464" s="245"/>
      <c r="C464" s="246"/>
      <c r="D464" s="236" t="s">
        <v>170</v>
      </c>
      <c r="E464" s="247" t="s">
        <v>1</v>
      </c>
      <c r="F464" s="248" t="s">
        <v>1517</v>
      </c>
      <c r="G464" s="246"/>
      <c r="H464" s="249">
        <v>10.220000000000001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170</v>
      </c>
      <c r="AU464" s="255" t="s">
        <v>87</v>
      </c>
      <c r="AV464" s="14" t="s">
        <v>87</v>
      </c>
      <c r="AW464" s="14" t="s">
        <v>33</v>
      </c>
      <c r="AX464" s="14" t="s">
        <v>78</v>
      </c>
      <c r="AY464" s="255" t="s">
        <v>162</v>
      </c>
    </row>
    <row r="465" s="14" customFormat="1">
      <c r="A465" s="14"/>
      <c r="B465" s="245"/>
      <c r="C465" s="246"/>
      <c r="D465" s="236" t="s">
        <v>170</v>
      </c>
      <c r="E465" s="247" t="s">
        <v>1</v>
      </c>
      <c r="F465" s="248" t="s">
        <v>1518</v>
      </c>
      <c r="G465" s="246"/>
      <c r="H465" s="249">
        <v>48.048000000000002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170</v>
      </c>
      <c r="AU465" s="255" t="s">
        <v>87</v>
      </c>
      <c r="AV465" s="14" t="s">
        <v>87</v>
      </c>
      <c r="AW465" s="14" t="s">
        <v>33</v>
      </c>
      <c r="AX465" s="14" t="s">
        <v>78</v>
      </c>
      <c r="AY465" s="255" t="s">
        <v>162</v>
      </c>
    </row>
    <row r="466" s="14" customFormat="1">
      <c r="A466" s="14"/>
      <c r="B466" s="245"/>
      <c r="C466" s="246"/>
      <c r="D466" s="236" t="s">
        <v>170</v>
      </c>
      <c r="E466" s="247" t="s">
        <v>1</v>
      </c>
      <c r="F466" s="248" t="s">
        <v>1519</v>
      </c>
      <c r="G466" s="246"/>
      <c r="H466" s="249">
        <v>6.8600000000000003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170</v>
      </c>
      <c r="AU466" s="255" t="s">
        <v>87</v>
      </c>
      <c r="AV466" s="14" t="s">
        <v>87</v>
      </c>
      <c r="AW466" s="14" t="s">
        <v>33</v>
      </c>
      <c r="AX466" s="14" t="s">
        <v>78</v>
      </c>
      <c r="AY466" s="255" t="s">
        <v>162</v>
      </c>
    </row>
    <row r="467" s="14" customFormat="1">
      <c r="A467" s="14"/>
      <c r="B467" s="245"/>
      <c r="C467" s="246"/>
      <c r="D467" s="236" t="s">
        <v>170</v>
      </c>
      <c r="E467" s="247" t="s">
        <v>1</v>
      </c>
      <c r="F467" s="248" t="s">
        <v>1520</v>
      </c>
      <c r="G467" s="246"/>
      <c r="H467" s="249">
        <v>3.29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170</v>
      </c>
      <c r="AU467" s="255" t="s">
        <v>87</v>
      </c>
      <c r="AV467" s="14" t="s">
        <v>87</v>
      </c>
      <c r="AW467" s="14" t="s">
        <v>33</v>
      </c>
      <c r="AX467" s="14" t="s">
        <v>78</v>
      </c>
      <c r="AY467" s="255" t="s">
        <v>162</v>
      </c>
    </row>
    <row r="468" s="14" customFormat="1">
      <c r="A468" s="14"/>
      <c r="B468" s="245"/>
      <c r="C468" s="246"/>
      <c r="D468" s="236" t="s">
        <v>170</v>
      </c>
      <c r="E468" s="247" t="s">
        <v>1</v>
      </c>
      <c r="F468" s="248" t="s">
        <v>1521</v>
      </c>
      <c r="G468" s="246"/>
      <c r="H468" s="249">
        <v>1.008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170</v>
      </c>
      <c r="AU468" s="255" t="s">
        <v>87</v>
      </c>
      <c r="AV468" s="14" t="s">
        <v>87</v>
      </c>
      <c r="AW468" s="14" t="s">
        <v>33</v>
      </c>
      <c r="AX468" s="14" t="s">
        <v>78</v>
      </c>
      <c r="AY468" s="255" t="s">
        <v>162</v>
      </c>
    </row>
    <row r="469" s="14" customFormat="1">
      <c r="A469" s="14"/>
      <c r="B469" s="245"/>
      <c r="C469" s="246"/>
      <c r="D469" s="236" t="s">
        <v>170</v>
      </c>
      <c r="E469" s="247" t="s">
        <v>1</v>
      </c>
      <c r="F469" s="248" t="s">
        <v>1522</v>
      </c>
      <c r="G469" s="246"/>
      <c r="H469" s="249">
        <v>0.83999999999999997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170</v>
      </c>
      <c r="AU469" s="255" t="s">
        <v>87</v>
      </c>
      <c r="AV469" s="14" t="s">
        <v>87</v>
      </c>
      <c r="AW469" s="14" t="s">
        <v>33</v>
      </c>
      <c r="AX469" s="14" t="s">
        <v>78</v>
      </c>
      <c r="AY469" s="255" t="s">
        <v>162</v>
      </c>
    </row>
    <row r="470" s="14" customFormat="1">
      <c r="A470" s="14"/>
      <c r="B470" s="245"/>
      <c r="C470" s="246"/>
      <c r="D470" s="236" t="s">
        <v>170</v>
      </c>
      <c r="E470" s="247" t="s">
        <v>1</v>
      </c>
      <c r="F470" s="248" t="s">
        <v>1523</v>
      </c>
      <c r="G470" s="246"/>
      <c r="H470" s="249">
        <v>0.53200000000000003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170</v>
      </c>
      <c r="AU470" s="255" t="s">
        <v>87</v>
      </c>
      <c r="AV470" s="14" t="s">
        <v>87</v>
      </c>
      <c r="AW470" s="14" t="s">
        <v>33</v>
      </c>
      <c r="AX470" s="14" t="s">
        <v>78</v>
      </c>
      <c r="AY470" s="255" t="s">
        <v>162</v>
      </c>
    </row>
    <row r="471" s="13" customFormat="1">
      <c r="A471" s="13"/>
      <c r="B471" s="234"/>
      <c r="C471" s="235"/>
      <c r="D471" s="236" t="s">
        <v>170</v>
      </c>
      <c r="E471" s="237" t="s">
        <v>1</v>
      </c>
      <c r="F471" s="238" t="s">
        <v>508</v>
      </c>
      <c r="G471" s="235"/>
      <c r="H471" s="237" t="s">
        <v>1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170</v>
      </c>
      <c r="AU471" s="244" t="s">
        <v>87</v>
      </c>
      <c r="AV471" s="13" t="s">
        <v>34</v>
      </c>
      <c r="AW471" s="13" t="s">
        <v>33</v>
      </c>
      <c r="AX471" s="13" t="s">
        <v>78</v>
      </c>
      <c r="AY471" s="244" t="s">
        <v>162</v>
      </c>
    </row>
    <row r="472" s="13" customFormat="1">
      <c r="A472" s="13"/>
      <c r="B472" s="234"/>
      <c r="C472" s="235"/>
      <c r="D472" s="236" t="s">
        <v>170</v>
      </c>
      <c r="E472" s="237" t="s">
        <v>1</v>
      </c>
      <c r="F472" s="238" t="s">
        <v>1524</v>
      </c>
      <c r="G472" s="235"/>
      <c r="H472" s="237" t="s">
        <v>1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170</v>
      </c>
      <c r="AU472" s="244" t="s">
        <v>87</v>
      </c>
      <c r="AV472" s="13" t="s">
        <v>34</v>
      </c>
      <c r="AW472" s="13" t="s">
        <v>33</v>
      </c>
      <c r="AX472" s="13" t="s">
        <v>78</v>
      </c>
      <c r="AY472" s="244" t="s">
        <v>162</v>
      </c>
    </row>
    <row r="473" s="14" customFormat="1">
      <c r="A473" s="14"/>
      <c r="B473" s="245"/>
      <c r="C473" s="246"/>
      <c r="D473" s="236" t="s">
        <v>170</v>
      </c>
      <c r="E473" s="247" t="s">
        <v>1</v>
      </c>
      <c r="F473" s="248" t="s">
        <v>1525</v>
      </c>
      <c r="G473" s="246"/>
      <c r="H473" s="249">
        <v>2.6619999999999999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170</v>
      </c>
      <c r="AU473" s="255" t="s">
        <v>87</v>
      </c>
      <c r="AV473" s="14" t="s">
        <v>87</v>
      </c>
      <c r="AW473" s="14" t="s">
        <v>33</v>
      </c>
      <c r="AX473" s="14" t="s">
        <v>78</v>
      </c>
      <c r="AY473" s="255" t="s">
        <v>162</v>
      </c>
    </row>
    <row r="474" s="13" customFormat="1">
      <c r="A474" s="13"/>
      <c r="B474" s="234"/>
      <c r="C474" s="235"/>
      <c r="D474" s="236" t="s">
        <v>170</v>
      </c>
      <c r="E474" s="237" t="s">
        <v>1</v>
      </c>
      <c r="F474" s="238" t="s">
        <v>1369</v>
      </c>
      <c r="G474" s="235"/>
      <c r="H474" s="237" t="s">
        <v>1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170</v>
      </c>
      <c r="AU474" s="244" t="s">
        <v>87</v>
      </c>
      <c r="AV474" s="13" t="s">
        <v>34</v>
      </c>
      <c r="AW474" s="13" t="s">
        <v>33</v>
      </c>
      <c r="AX474" s="13" t="s">
        <v>78</v>
      </c>
      <c r="AY474" s="244" t="s">
        <v>162</v>
      </c>
    </row>
    <row r="475" s="14" customFormat="1">
      <c r="A475" s="14"/>
      <c r="B475" s="245"/>
      <c r="C475" s="246"/>
      <c r="D475" s="236" t="s">
        <v>170</v>
      </c>
      <c r="E475" s="247" t="s">
        <v>1</v>
      </c>
      <c r="F475" s="248" t="s">
        <v>1526</v>
      </c>
      <c r="G475" s="246"/>
      <c r="H475" s="249">
        <v>2.266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170</v>
      </c>
      <c r="AU475" s="255" t="s">
        <v>87</v>
      </c>
      <c r="AV475" s="14" t="s">
        <v>87</v>
      </c>
      <c r="AW475" s="14" t="s">
        <v>33</v>
      </c>
      <c r="AX475" s="14" t="s">
        <v>78</v>
      </c>
      <c r="AY475" s="255" t="s">
        <v>162</v>
      </c>
    </row>
    <row r="476" s="15" customFormat="1">
      <c r="A476" s="15"/>
      <c r="B476" s="256"/>
      <c r="C476" s="257"/>
      <c r="D476" s="236" t="s">
        <v>170</v>
      </c>
      <c r="E476" s="258" t="s">
        <v>1</v>
      </c>
      <c r="F476" s="259" t="s">
        <v>180</v>
      </c>
      <c r="G476" s="257"/>
      <c r="H476" s="260">
        <v>79.884</v>
      </c>
      <c r="I476" s="261"/>
      <c r="J476" s="257"/>
      <c r="K476" s="257"/>
      <c r="L476" s="262"/>
      <c r="M476" s="263"/>
      <c r="N476" s="264"/>
      <c r="O476" s="264"/>
      <c r="P476" s="264"/>
      <c r="Q476" s="264"/>
      <c r="R476" s="264"/>
      <c r="S476" s="264"/>
      <c r="T476" s="26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6" t="s">
        <v>170</v>
      </c>
      <c r="AU476" s="266" t="s">
        <v>87</v>
      </c>
      <c r="AV476" s="15" t="s">
        <v>168</v>
      </c>
      <c r="AW476" s="15" t="s">
        <v>33</v>
      </c>
      <c r="AX476" s="15" t="s">
        <v>34</v>
      </c>
      <c r="AY476" s="266" t="s">
        <v>162</v>
      </c>
    </row>
    <row r="477" s="2" customFormat="1" ht="24.15" customHeight="1">
      <c r="A477" s="39"/>
      <c r="B477" s="40"/>
      <c r="C477" s="220" t="s">
        <v>586</v>
      </c>
      <c r="D477" s="220" t="s">
        <v>164</v>
      </c>
      <c r="E477" s="221" t="s">
        <v>510</v>
      </c>
      <c r="F477" s="222" t="s">
        <v>511</v>
      </c>
      <c r="G477" s="223" t="s">
        <v>392</v>
      </c>
      <c r="H477" s="224">
        <v>101.3</v>
      </c>
      <c r="I477" s="225"/>
      <c r="J477" s="226">
        <f>ROUND(I477*H477,1)</f>
        <v>0</v>
      </c>
      <c r="K477" s="227"/>
      <c r="L477" s="45"/>
      <c r="M477" s="228" t="s">
        <v>1</v>
      </c>
      <c r="N477" s="229" t="s">
        <v>43</v>
      </c>
      <c r="O477" s="92"/>
      <c r="P477" s="230">
        <f>O477*H477</f>
        <v>0</v>
      </c>
      <c r="Q477" s="230">
        <v>0.010323000000000001</v>
      </c>
      <c r="R477" s="230">
        <f>Q477*H477</f>
        <v>1.0457198999999999</v>
      </c>
      <c r="S477" s="230">
        <v>0</v>
      </c>
      <c r="T477" s="23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2" t="s">
        <v>168</v>
      </c>
      <c r="AT477" s="232" t="s">
        <v>164</v>
      </c>
      <c r="AU477" s="232" t="s">
        <v>87</v>
      </c>
      <c r="AY477" s="18" t="s">
        <v>162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8" t="s">
        <v>34</v>
      </c>
      <c r="BK477" s="233">
        <f>ROUND(I477*H477,1)</f>
        <v>0</v>
      </c>
      <c r="BL477" s="18" t="s">
        <v>168</v>
      </c>
      <c r="BM477" s="232" t="s">
        <v>1527</v>
      </c>
    </row>
    <row r="478" s="14" customFormat="1">
      <c r="A478" s="14"/>
      <c r="B478" s="245"/>
      <c r="C478" s="246"/>
      <c r="D478" s="236" t="s">
        <v>170</v>
      </c>
      <c r="E478" s="247" t="s">
        <v>1</v>
      </c>
      <c r="F478" s="248" t="s">
        <v>1468</v>
      </c>
      <c r="G478" s="246"/>
      <c r="H478" s="249">
        <v>4.9500000000000002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170</v>
      </c>
      <c r="AU478" s="255" t="s">
        <v>87</v>
      </c>
      <c r="AV478" s="14" t="s">
        <v>87</v>
      </c>
      <c r="AW478" s="14" t="s">
        <v>33</v>
      </c>
      <c r="AX478" s="14" t="s">
        <v>78</v>
      </c>
      <c r="AY478" s="255" t="s">
        <v>162</v>
      </c>
    </row>
    <row r="479" s="14" customFormat="1">
      <c r="A479" s="14"/>
      <c r="B479" s="245"/>
      <c r="C479" s="246"/>
      <c r="D479" s="236" t="s">
        <v>170</v>
      </c>
      <c r="E479" s="247" t="s">
        <v>1</v>
      </c>
      <c r="F479" s="248" t="s">
        <v>1469</v>
      </c>
      <c r="G479" s="246"/>
      <c r="H479" s="249">
        <v>12.5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170</v>
      </c>
      <c r="AU479" s="255" t="s">
        <v>87</v>
      </c>
      <c r="AV479" s="14" t="s">
        <v>87</v>
      </c>
      <c r="AW479" s="14" t="s">
        <v>33</v>
      </c>
      <c r="AX479" s="14" t="s">
        <v>78</v>
      </c>
      <c r="AY479" s="255" t="s">
        <v>162</v>
      </c>
    </row>
    <row r="480" s="14" customFormat="1">
      <c r="A480" s="14"/>
      <c r="B480" s="245"/>
      <c r="C480" s="246"/>
      <c r="D480" s="236" t="s">
        <v>170</v>
      </c>
      <c r="E480" s="247" t="s">
        <v>1</v>
      </c>
      <c r="F480" s="248" t="s">
        <v>1470</v>
      </c>
      <c r="G480" s="246"/>
      <c r="H480" s="249">
        <v>66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170</v>
      </c>
      <c r="AU480" s="255" t="s">
        <v>87</v>
      </c>
      <c r="AV480" s="14" t="s">
        <v>87</v>
      </c>
      <c r="AW480" s="14" t="s">
        <v>33</v>
      </c>
      <c r="AX480" s="14" t="s">
        <v>78</v>
      </c>
      <c r="AY480" s="255" t="s">
        <v>162</v>
      </c>
    </row>
    <row r="481" s="14" customFormat="1">
      <c r="A481" s="14"/>
      <c r="B481" s="245"/>
      <c r="C481" s="246"/>
      <c r="D481" s="236" t="s">
        <v>170</v>
      </c>
      <c r="E481" s="247" t="s">
        <v>1</v>
      </c>
      <c r="F481" s="248" t="s">
        <v>1473</v>
      </c>
      <c r="G481" s="246"/>
      <c r="H481" s="249">
        <v>8.4000000000000004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170</v>
      </c>
      <c r="AU481" s="255" t="s">
        <v>87</v>
      </c>
      <c r="AV481" s="14" t="s">
        <v>87</v>
      </c>
      <c r="AW481" s="14" t="s">
        <v>33</v>
      </c>
      <c r="AX481" s="14" t="s">
        <v>78</v>
      </c>
      <c r="AY481" s="255" t="s">
        <v>162</v>
      </c>
    </row>
    <row r="482" s="14" customFormat="1">
      <c r="A482" s="14"/>
      <c r="B482" s="245"/>
      <c r="C482" s="246"/>
      <c r="D482" s="236" t="s">
        <v>170</v>
      </c>
      <c r="E482" s="247" t="s">
        <v>1</v>
      </c>
      <c r="F482" s="248" t="s">
        <v>1474</v>
      </c>
      <c r="G482" s="246"/>
      <c r="H482" s="249">
        <v>4.5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170</v>
      </c>
      <c r="AU482" s="255" t="s">
        <v>87</v>
      </c>
      <c r="AV482" s="14" t="s">
        <v>87</v>
      </c>
      <c r="AW482" s="14" t="s">
        <v>33</v>
      </c>
      <c r="AX482" s="14" t="s">
        <v>78</v>
      </c>
      <c r="AY482" s="255" t="s">
        <v>162</v>
      </c>
    </row>
    <row r="483" s="14" customFormat="1">
      <c r="A483" s="14"/>
      <c r="B483" s="245"/>
      <c r="C483" s="246"/>
      <c r="D483" s="236" t="s">
        <v>170</v>
      </c>
      <c r="E483" s="247" t="s">
        <v>1</v>
      </c>
      <c r="F483" s="248" t="s">
        <v>1475</v>
      </c>
      <c r="G483" s="246"/>
      <c r="H483" s="249">
        <v>2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170</v>
      </c>
      <c r="AU483" s="255" t="s">
        <v>87</v>
      </c>
      <c r="AV483" s="14" t="s">
        <v>87</v>
      </c>
      <c r="AW483" s="14" t="s">
        <v>33</v>
      </c>
      <c r="AX483" s="14" t="s">
        <v>78</v>
      </c>
      <c r="AY483" s="255" t="s">
        <v>162</v>
      </c>
    </row>
    <row r="484" s="14" customFormat="1">
      <c r="A484" s="14"/>
      <c r="B484" s="245"/>
      <c r="C484" s="246"/>
      <c r="D484" s="236" t="s">
        <v>170</v>
      </c>
      <c r="E484" s="247" t="s">
        <v>1</v>
      </c>
      <c r="F484" s="248" t="s">
        <v>1475</v>
      </c>
      <c r="G484" s="246"/>
      <c r="H484" s="249">
        <v>2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170</v>
      </c>
      <c r="AU484" s="255" t="s">
        <v>87</v>
      </c>
      <c r="AV484" s="14" t="s">
        <v>87</v>
      </c>
      <c r="AW484" s="14" t="s">
        <v>33</v>
      </c>
      <c r="AX484" s="14" t="s">
        <v>78</v>
      </c>
      <c r="AY484" s="255" t="s">
        <v>162</v>
      </c>
    </row>
    <row r="485" s="14" customFormat="1">
      <c r="A485" s="14"/>
      <c r="B485" s="245"/>
      <c r="C485" s="246"/>
      <c r="D485" s="236" t="s">
        <v>170</v>
      </c>
      <c r="E485" s="247" t="s">
        <v>1</v>
      </c>
      <c r="F485" s="248" t="s">
        <v>1476</v>
      </c>
      <c r="G485" s="246"/>
      <c r="H485" s="249">
        <v>0.94999999999999996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170</v>
      </c>
      <c r="AU485" s="255" t="s">
        <v>87</v>
      </c>
      <c r="AV485" s="14" t="s">
        <v>87</v>
      </c>
      <c r="AW485" s="14" t="s">
        <v>33</v>
      </c>
      <c r="AX485" s="14" t="s">
        <v>78</v>
      </c>
      <c r="AY485" s="255" t="s">
        <v>162</v>
      </c>
    </row>
    <row r="486" s="15" customFormat="1">
      <c r="A486" s="15"/>
      <c r="B486" s="256"/>
      <c r="C486" s="257"/>
      <c r="D486" s="236" t="s">
        <v>170</v>
      </c>
      <c r="E486" s="258" t="s">
        <v>1</v>
      </c>
      <c r="F486" s="259" t="s">
        <v>180</v>
      </c>
      <c r="G486" s="257"/>
      <c r="H486" s="260">
        <v>101.3</v>
      </c>
      <c r="I486" s="261"/>
      <c r="J486" s="257"/>
      <c r="K486" s="257"/>
      <c r="L486" s="262"/>
      <c r="M486" s="263"/>
      <c r="N486" s="264"/>
      <c r="O486" s="264"/>
      <c r="P486" s="264"/>
      <c r="Q486" s="264"/>
      <c r="R486" s="264"/>
      <c r="S486" s="264"/>
      <c r="T486" s="26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6" t="s">
        <v>170</v>
      </c>
      <c r="AU486" s="266" t="s">
        <v>87</v>
      </c>
      <c r="AV486" s="15" t="s">
        <v>168</v>
      </c>
      <c r="AW486" s="15" t="s">
        <v>33</v>
      </c>
      <c r="AX486" s="15" t="s">
        <v>34</v>
      </c>
      <c r="AY486" s="266" t="s">
        <v>162</v>
      </c>
    </row>
    <row r="487" s="2" customFormat="1" ht="24.15" customHeight="1">
      <c r="A487" s="39"/>
      <c r="B487" s="40"/>
      <c r="C487" s="220" t="s">
        <v>596</v>
      </c>
      <c r="D487" s="220" t="s">
        <v>164</v>
      </c>
      <c r="E487" s="221" t="s">
        <v>521</v>
      </c>
      <c r="F487" s="222" t="s">
        <v>522</v>
      </c>
      <c r="G487" s="223" t="s">
        <v>392</v>
      </c>
      <c r="H487" s="224">
        <v>193.34999999999999</v>
      </c>
      <c r="I487" s="225"/>
      <c r="J487" s="226">
        <f>ROUND(I487*H487,1)</f>
        <v>0</v>
      </c>
      <c r="K487" s="227"/>
      <c r="L487" s="45"/>
      <c r="M487" s="228" t="s">
        <v>1</v>
      </c>
      <c r="N487" s="229" t="s">
        <v>43</v>
      </c>
      <c r="O487" s="92"/>
      <c r="P487" s="230">
        <f>O487*H487</f>
        <v>0</v>
      </c>
      <c r="Q487" s="230">
        <v>0.020646000000000001</v>
      </c>
      <c r="R487" s="230">
        <f>Q487*H487</f>
        <v>3.9919041000000002</v>
      </c>
      <c r="S487" s="230">
        <v>0</v>
      </c>
      <c r="T487" s="23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2" t="s">
        <v>168</v>
      </c>
      <c r="AT487" s="232" t="s">
        <v>164</v>
      </c>
      <c r="AU487" s="232" t="s">
        <v>87</v>
      </c>
      <c r="AY487" s="18" t="s">
        <v>162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8" t="s">
        <v>34</v>
      </c>
      <c r="BK487" s="233">
        <f>ROUND(I487*H487,1)</f>
        <v>0</v>
      </c>
      <c r="BL487" s="18" t="s">
        <v>168</v>
      </c>
      <c r="BM487" s="232" t="s">
        <v>1528</v>
      </c>
    </row>
    <row r="488" s="13" customFormat="1">
      <c r="A488" s="13"/>
      <c r="B488" s="234"/>
      <c r="C488" s="235"/>
      <c r="D488" s="236" t="s">
        <v>170</v>
      </c>
      <c r="E488" s="237" t="s">
        <v>1</v>
      </c>
      <c r="F488" s="238" t="s">
        <v>524</v>
      </c>
      <c r="G488" s="235"/>
      <c r="H488" s="237" t="s">
        <v>1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170</v>
      </c>
      <c r="AU488" s="244" t="s">
        <v>87</v>
      </c>
      <c r="AV488" s="13" t="s">
        <v>34</v>
      </c>
      <c r="AW488" s="13" t="s">
        <v>33</v>
      </c>
      <c r="AX488" s="13" t="s">
        <v>78</v>
      </c>
      <c r="AY488" s="244" t="s">
        <v>162</v>
      </c>
    </row>
    <row r="489" s="13" customFormat="1">
      <c r="A489" s="13"/>
      <c r="B489" s="234"/>
      <c r="C489" s="235"/>
      <c r="D489" s="236" t="s">
        <v>170</v>
      </c>
      <c r="E489" s="237" t="s">
        <v>1</v>
      </c>
      <c r="F489" s="238" t="s">
        <v>517</v>
      </c>
      <c r="G489" s="235"/>
      <c r="H489" s="237" t="s">
        <v>1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170</v>
      </c>
      <c r="AU489" s="244" t="s">
        <v>87</v>
      </c>
      <c r="AV489" s="13" t="s">
        <v>34</v>
      </c>
      <c r="AW489" s="13" t="s">
        <v>33</v>
      </c>
      <c r="AX489" s="13" t="s">
        <v>78</v>
      </c>
      <c r="AY489" s="244" t="s">
        <v>162</v>
      </c>
    </row>
    <row r="490" s="14" customFormat="1">
      <c r="A490" s="14"/>
      <c r="B490" s="245"/>
      <c r="C490" s="246"/>
      <c r="D490" s="236" t="s">
        <v>170</v>
      </c>
      <c r="E490" s="247" t="s">
        <v>1</v>
      </c>
      <c r="F490" s="248" t="s">
        <v>1468</v>
      </c>
      <c r="G490" s="246"/>
      <c r="H490" s="249">
        <v>4.9500000000000002</v>
      </c>
      <c r="I490" s="250"/>
      <c r="J490" s="246"/>
      <c r="K490" s="246"/>
      <c r="L490" s="251"/>
      <c r="M490" s="252"/>
      <c r="N490" s="253"/>
      <c r="O490" s="253"/>
      <c r="P490" s="253"/>
      <c r="Q490" s="253"/>
      <c r="R490" s="253"/>
      <c r="S490" s="253"/>
      <c r="T490" s="25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5" t="s">
        <v>170</v>
      </c>
      <c r="AU490" s="255" t="s">
        <v>87</v>
      </c>
      <c r="AV490" s="14" t="s">
        <v>87</v>
      </c>
      <c r="AW490" s="14" t="s">
        <v>33</v>
      </c>
      <c r="AX490" s="14" t="s">
        <v>78</v>
      </c>
      <c r="AY490" s="255" t="s">
        <v>162</v>
      </c>
    </row>
    <row r="491" s="13" customFormat="1">
      <c r="A491" s="13"/>
      <c r="B491" s="234"/>
      <c r="C491" s="235"/>
      <c r="D491" s="236" t="s">
        <v>170</v>
      </c>
      <c r="E491" s="237" t="s">
        <v>1</v>
      </c>
      <c r="F491" s="238" t="s">
        <v>1529</v>
      </c>
      <c r="G491" s="235"/>
      <c r="H491" s="237" t="s">
        <v>1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170</v>
      </c>
      <c r="AU491" s="244" t="s">
        <v>87</v>
      </c>
      <c r="AV491" s="13" t="s">
        <v>34</v>
      </c>
      <c r="AW491" s="13" t="s">
        <v>33</v>
      </c>
      <c r="AX491" s="13" t="s">
        <v>78</v>
      </c>
      <c r="AY491" s="244" t="s">
        <v>162</v>
      </c>
    </row>
    <row r="492" s="14" customFormat="1">
      <c r="A492" s="14"/>
      <c r="B492" s="245"/>
      <c r="C492" s="246"/>
      <c r="D492" s="236" t="s">
        <v>170</v>
      </c>
      <c r="E492" s="247" t="s">
        <v>1</v>
      </c>
      <c r="F492" s="248" t="s">
        <v>1474</v>
      </c>
      <c r="G492" s="246"/>
      <c r="H492" s="249">
        <v>4.5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170</v>
      </c>
      <c r="AU492" s="255" t="s">
        <v>87</v>
      </c>
      <c r="AV492" s="14" t="s">
        <v>87</v>
      </c>
      <c r="AW492" s="14" t="s">
        <v>33</v>
      </c>
      <c r="AX492" s="14" t="s">
        <v>78</v>
      </c>
      <c r="AY492" s="255" t="s">
        <v>162</v>
      </c>
    </row>
    <row r="493" s="13" customFormat="1">
      <c r="A493" s="13"/>
      <c r="B493" s="234"/>
      <c r="C493" s="235"/>
      <c r="D493" s="236" t="s">
        <v>170</v>
      </c>
      <c r="E493" s="237" t="s">
        <v>1</v>
      </c>
      <c r="F493" s="238" t="s">
        <v>1530</v>
      </c>
      <c r="G493" s="235"/>
      <c r="H493" s="237" t="s">
        <v>1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170</v>
      </c>
      <c r="AU493" s="244" t="s">
        <v>87</v>
      </c>
      <c r="AV493" s="13" t="s">
        <v>34</v>
      </c>
      <c r="AW493" s="13" t="s">
        <v>33</v>
      </c>
      <c r="AX493" s="13" t="s">
        <v>78</v>
      </c>
      <c r="AY493" s="244" t="s">
        <v>162</v>
      </c>
    </row>
    <row r="494" s="14" customFormat="1">
      <c r="A494" s="14"/>
      <c r="B494" s="245"/>
      <c r="C494" s="246"/>
      <c r="D494" s="236" t="s">
        <v>170</v>
      </c>
      <c r="E494" s="247" t="s">
        <v>1</v>
      </c>
      <c r="F494" s="248" t="s">
        <v>1531</v>
      </c>
      <c r="G494" s="246"/>
      <c r="H494" s="249">
        <v>0.94999999999999996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170</v>
      </c>
      <c r="AU494" s="255" t="s">
        <v>87</v>
      </c>
      <c r="AV494" s="14" t="s">
        <v>87</v>
      </c>
      <c r="AW494" s="14" t="s">
        <v>33</v>
      </c>
      <c r="AX494" s="14" t="s">
        <v>78</v>
      </c>
      <c r="AY494" s="255" t="s">
        <v>162</v>
      </c>
    </row>
    <row r="495" s="13" customFormat="1">
      <c r="A495" s="13"/>
      <c r="B495" s="234"/>
      <c r="C495" s="235"/>
      <c r="D495" s="236" t="s">
        <v>170</v>
      </c>
      <c r="E495" s="237" t="s">
        <v>1</v>
      </c>
      <c r="F495" s="238" t="s">
        <v>1532</v>
      </c>
      <c r="G495" s="235"/>
      <c r="H495" s="237" t="s">
        <v>1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170</v>
      </c>
      <c r="AU495" s="244" t="s">
        <v>87</v>
      </c>
      <c r="AV495" s="13" t="s">
        <v>34</v>
      </c>
      <c r="AW495" s="13" t="s">
        <v>33</v>
      </c>
      <c r="AX495" s="13" t="s">
        <v>78</v>
      </c>
      <c r="AY495" s="244" t="s">
        <v>162</v>
      </c>
    </row>
    <row r="496" s="14" customFormat="1">
      <c r="A496" s="14"/>
      <c r="B496" s="245"/>
      <c r="C496" s="246"/>
      <c r="D496" s="236" t="s">
        <v>170</v>
      </c>
      <c r="E496" s="247" t="s">
        <v>1</v>
      </c>
      <c r="F496" s="248" t="s">
        <v>1469</v>
      </c>
      <c r="G496" s="246"/>
      <c r="H496" s="249">
        <v>12.5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170</v>
      </c>
      <c r="AU496" s="255" t="s">
        <v>87</v>
      </c>
      <c r="AV496" s="14" t="s">
        <v>87</v>
      </c>
      <c r="AW496" s="14" t="s">
        <v>33</v>
      </c>
      <c r="AX496" s="14" t="s">
        <v>78</v>
      </c>
      <c r="AY496" s="255" t="s">
        <v>162</v>
      </c>
    </row>
    <row r="497" s="13" customFormat="1">
      <c r="A497" s="13"/>
      <c r="B497" s="234"/>
      <c r="C497" s="235"/>
      <c r="D497" s="236" t="s">
        <v>170</v>
      </c>
      <c r="E497" s="237" t="s">
        <v>1</v>
      </c>
      <c r="F497" s="238" t="s">
        <v>1533</v>
      </c>
      <c r="G497" s="235"/>
      <c r="H497" s="237" t="s">
        <v>1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4" t="s">
        <v>170</v>
      </c>
      <c r="AU497" s="244" t="s">
        <v>87</v>
      </c>
      <c r="AV497" s="13" t="s">
        <v>34</v>
      </c>
      <c r="AW497" s="13" t="s">
        <v>33</v>
      </c>
      <c r="AX497" s="13" t="s">
        <v>78</v>
      </c>
      <c r="AY497" s="244" t="s">
        <v>162</v>
      </c>
    </row>
    <row r="498" s="14" customFormat="1">
      <c r="A498" s="14"/>
      <c r="B498" s="245"/>
      <c r="C498" s="246"/>
      <c r="D498" s="236" t="s">
        <v>170</v>
      </c>
      <c r="E498" s="247" t="s">
        <v>1</v>
      </c>
      <c r="F498" s="248" t="s">
        <v>1470</v>
      </c>
      <c r="G498" s="246"/>
      <c r="H498" s="249">
        <v>66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170</v>
      </c>
      <c r="AU498" s="255" t="s">
        <v>87</v>
      </c>
      <c r="AV498" s="14" t="s">
        <v>87</v>
      </c>
      <c r="AW498" s="14" t="s">
        <v>33</v>
      </c>
      <c r="AX498" s="14" t="s">
        <v>78</v>
      </c>
      <c r="AY498" s="255" t="s">
        <v>162</v>
      </c>
    </row>
    <row r="499" s="13" customFormat="1">
      <c r="A499" s="13"/>
      <c r="B499" s="234"/>
      <c r="C499" s="235"/>
      <c r="D499" s="236" t="s">
        <v>170</v>
      </c>
      <c r="E499" s="237" t="s">
        <v>1</v>
      </c>
      <c r="F499" s="238" t="s">
        <v>1534</v>
      </c>
      <c r="G499" s="235"/>
      <c r="H499" s="237" t="s">
        <v>1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170</v>
      </c>
      <c r="AU499" s="244" t="s">
        <v>87</v>
      </c>
      <c r="AV499" s="13" t="s">
        <v>34</v>
      </c>
      <c r="AW499" s="13" t="s">
        <v>33</v>
      </c>
      <c r="AX499" s="13" t="s">
        <v>78</v>
      </c>
      <c r="AY499" s="244" t="s">
        <v>162</v>
      </c>
    </row>
    <row r="500" s="14" customFormat="1">
      <c r="A500" s="14"/>
      <c r="B500" s="245"/>
      <c r="C500" s="246"/>
      <c r="D500" s="236" t="s">
        <v>170</v>
      </c>
      <c r="E500" s="247" t="s">
        <v>1</v>
      </c>
      <c r="F500" s="248" t="s">
        <v>1471</v>
      </c>
      <c r="G500" s="246"/>
      <c r="H500" s="249">
        <v>25.5</v>
      </c>
      <c r="I500" s="250"/>
      <c r="J500" s="246"/>
      <c r="K500" s="246"/>
      <c r="L500" s="251"/>
      <c r="M500" s="252"/>
      <c r="N500" s="253"/>
      <c r="O500" s="253"/>
      <c r="P500" s="253"/>
      <c r="Q500" s="253"/>
      <c r="R500" s="253"/>
      <c r="S500" s="253"/>
      <c r="T500" s="25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5" t="s">
        <v>170</v>
      </c>
      <c r="AU500" s="255" t="s">
        <v>87</v>
      </c>
      <c r="AV500" s="14" t="s">
        <v>87</v>
      </c>
      <c r="AW500" s="14" t="s">
        <v>33</v>
      </c>
      <c r="AX500" s="14" t="s">
        <v>78</v>
      </c>
      <c r="AY500" s="255" t="s">
        <v>162</v>
      </c>
    </row>
    <row r="501" s="13" customFormat="1">
      <c r="A501" s="13"/>
      <c r="B501" s="234"/>
      <c r="C501" s="235"/>
      <c r="D501" s="236" t="s">
        <v>170</v>
      </c>
      <c r="E501" s="237" t="s">
        <v>1</v>
      </c>
      <c r="F501" s="238" t="s">
        <v>1535</v>
      </c>
      <c r="G501" s="235"/>
      <c r="H501" s="237" t="s">
        <v>1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170</v>
      </c>
      <c r="AU501" s="244" t="s">
        <v>87</v>
      </c>
      <c r="AV501" s="13" t="s">
        <v>34</v>
      </c>
      <c r="AW501" s="13" t="s">
        <v>33</v>
      </c>
      <c r="AX501" s="13" t="s">
        <v>78</v>
      </c>
      <c r="AY501" s="244" t="s">
        <v>162</v>
      </c>
    </row>
    <row r="502" s="14" customFormat="1">
      <c r="A502" s="14"/>
      <c r="B502" s="245"/>
      <c r="C502" s="246"/>
      <c r="D502" s="236" t="s">
        <v>170</v>
      </c>
      <c r="E502" s="247" t="s">
        <v>1</v>
      </c>
      <c r="F502" s="248" t="s">
        <v>1472</v>
      </c>
      <c r="G502" s="246"/>
      <c r="H502" s="249">
        <v>3.75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5" t="s">
        <v>170</v>
      </c>
      <c r="AU502" s="255" t="s">
        <v>87</v>
      </c>
      <c r="AV502" s="14" t="s">
        <v>87</v>
      </c>
      <c r="AW502" s="14" t="s">
        <v>33</v>
      </c>
      <c r="AX502" s="14" t="s">
        <v>78</v>
      </c>
      <c r="AY502" s="255" t="s">
        <v>162</v>
      </c>
    </row>
    <row r="503" s="13" customFormat="1">
      <c r="A503" s="13"/>
      <c r="B503" s="234"/>
      <c r="C503" s="235"/>
      <c r="D503" s="236" t="s">
        <v>170</v>
      </c>
      <c r="E503" s="237" t="s">
        <v>1</v>
      </c>
      <c r="F503" s="238" t="s">
        <v>1536</v>
      </c>
      <c r="G503" s="235"/>
      <c r="H503" s="237" t="s">
        <v>1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170</v>
      </c>
      <c r="AU503" s="244" t="s">
        <v>87</v>
      </c>
      <c r="AV503" s="13" t="s">
        <v>34</v>
      </c>
      <c r="AW503" s="13" t="s">
        <v>33</v>
      </c>
      <c r="AX503" s="13" t="s">
        <v>78</v>
      </c>
      <c r="AY503" s="244" t="s">
        <v>162</v>
      </c>
    </row>
    <row r="504" s="14" customFormat="1">
      <c r="A504" s="14"/>
      <c r="B504" s="245"/>
      <c r="C504" s="246"/>
      <c r="D504" s="236" t="s">
        <v>170</v>
      </c>
      <c r="E504" s="247" t="s">
        <v>1</v>
      </c>
      <c r="F504" s="248" t="s">
        <v>1537</v>
      </c>
      <c r="G504" s="246"/>
      <c r="H504" s="249">
        <v>71.200000000000003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170</v>
      </c>
      <c r="AU504" s="255" t="s">
        <v>87</v>
      </c>
      <c r="AV504" s="14" t="s">
        <v>87</v>
      </c>
      <c r="AW504" s="14" t="s">
        <v>33</v>
      </c>
      <c r="AX504" s="14" t="s">
        <v>78</v>
      </c>
      <c r="AY504" s="255" t="s">
        <v>162</v>
      </c>
    </row>
    <row r="505" s="13" customFormat="1">
      <c r="A505" s="13"/>
      <c r="B505" s="234"/>
      <c r="C505" s="235"/>
      <c r="D505" s="236" t="s">
        <v>170</v>
      </c>
      <c r="E505" s="237" t="s">
        <v>1</v>
      </c>
      <c r="F505" s="238" t="s">
        <v>1538</v>
      </c>
      <c r="G505" s="235"/>
      <c r="H505" s="237" t="s">
        <v>1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170</v>
      </c>
      <c r="AU505" s="244" t="s">
        <v>87</v>
      </c>
      <c r="AV505" s="13" t="s">
        <v>34</v>
      </c>
      <c r="AW505" s="13" t="s">
        <v>33</v>
      </c>
      <c r="AX505" s="13" t="s">
        <v>78</v>
      </c>
      <c r="AY505" s="244" t="s">
        <v>162</v>
      </c>
    </row>
    <row r="506" s="14" customFormat="1">
      <c r="A506" s="14"/>
      <c r="B506" s="245"/>
      <c r="C506" s="246"/>
      <c r="D506" s="236" t="s">
        <v>170</v>
      </c>
      <c r="E506" s="247" t="s">
        <v>1</v>
      </c>
      <c r="F506" s="248" t="s">
        <v>1539</v>
      </c>
      <c r="G506" s="246"/>
      <c r="H506" s="249">
        <v>2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170</v>
      </c>
      <c r="AU506" s="255" t="s">
        <v>87</v>
      </c>
      <c r="AV506" s="14" t="s">
        <v>87</v>
      </c>
      <c r="AW506" s="14" t="s">
        <v>33</v>
      </c>
      <c r="AX506" s="14" t="s">
        <v>78</v>
      </c>
      <c r="AY506" s="255" t="s">
        <v>162</v>
      </c>
    </row>
    <row r="507" s="13" customFormat="1">
      <c r="A507" s="13"/>
      <c r="B507" s="234"/>
      <c r="C507" s="235"/>
      <c r="D507" s="236" t="s">
        <v>170</v>
      </c>
      <c r="E507" s="237" t="s">
        <v>1</v>
      </c>
      <c r="F507" s="238" t="s">
        <v>1540</v>
      </c>
      <c r="G507" s="235"/>
      <c r="H507" s="237" t="s">
        <v>1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170</v>
      </c>
      <c r="AU507" s="244" t="s">
        <v>87</v>
      </c>
      <c r="AV507" s="13" t="s">
        <v>34</v>
      </c>
      <c r="AW507" s="13" t="s">
        <v>33</v>
      </c>
      <c r="AX507" s="13" t="s">
        <v>78</v>
      </c>
      <c r="AY507" s="244" t="s">
        <v>162</v>
      </c>
    </row>
    <row r="508" s="14" customFormat="1">
      <c r="A508" s="14"/>
      <c r="B508" s="245"/>
      <c r="C508" s="246"/>
      <c r="D508" s="236" t="s">
        <v>170</v>
      </c>
      <c r="E508" s="247" t="s">
        <v>1</v>
      </c>
      <c r="F508" s="248" t="s">
        <v>1539</v>
      </c>
      <c r="G508" s="246"/>
      <c r="H508" s="249">
        <v>2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5" t="s">
        <v>170</v>
      </c>
      <c r="AU508" s="255" t="s">
        <v>87</v>
      </c>
      <c r="AV508" s="14" t="s">
        <v>87</v>
      </c>
      <c r="AW508" s="14" t="s">
        <v>33</v>
      </c>
      <c r="AX508" s="14" t="s">
        <v>78</v>
      </c>
      <c r="AY508" s="255" t="s">
        <v>162</v>
      </c>
    </row>
    <row r="509" s="15" customFormat="1">
      <c r="A509" s="15"/>
      <c r="B509" s="256"/>
      <c r="C509" s="257"/>
      <c r="D509" s="236" t="s">
        <v>170</v>
      </c>
      <c r="E509" s="258" t="s">
        <v>1</v>
      </c>
      <c r="F509" s="259" t="s">
        <v>180</v>
      </c>
      <c r="G509" s="257"/>
      <c r="H509" s="260">
        <v>193.34999999999999</v>
      </c>
      <c r="I509" s="261"/>
      <c r="J509" s="257"/>
      <c r="K509" s="257"/>
      <c r="L509" s="262"/>
      <c r="M509" s="263"/>
      <c r="N509" s="264"/>
      <c r="O509" s="264"/>
      <c r="P509" s="264"/>
      <c r="Q509" s="264"/>
      <c r="R509" s="264"/>
      <c r="S509" s="264"/>
      <c r="T509" s="26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6" t="s">
        <v>170</v>
      </c>
      <c r="AU509" s="266" t="s">
        <v>87</v>
      </c>
      <c r="AV509" s="15" t="s">
        <v>168</v>
      </c>
      <c r="AW509" s="15" t="s">
        <v>33</v>
      </c>
      <c r="AX509" s="15" t="s">
        <v>34</v>
      </c>
      <c r="AY509" s="266" t="s">
        <v>162</v>
      </c>
    </row>
    <row r="510" s="2" customFormat="1" ht="24.15" customHeight="1">
      <c r="A510" s="39"/>
      <c r="B510" s="40"/>
      <c r="C510" s="220" t="s">
        <v>602</v>
      </c>
      <c r="D510" s="220" t="s">
        <v>164</v>
      </c>
      <c r="E510" s="221" t="s">
        <v>527</v>
      </c>
      <c r="F510" s="222" t="s">
        <v>528</v>
      </c>
      <c r="G510" s="223" t="s">
        <v>167</v>
      </c>
      <c r="H510" s="224">
        <v>238.214</v>
      </c>
      <c r="I510" s="225"/>
      <c r="J510" s="226">
        <f>ROUND(I510*H510,1)</f>
        <v>0</v>
      </c>
      <c r="K510" s="227"/>
      <c r="L510" s="45"/>
      <c r="M510" s="228" t="s">
        <v>1</v>
      </c>
      <c r="N510" s="229" t="s">
        <v>43</v>
      </c>
      <c r="O510" s="92"/>
      <c r="P510" s="230">
        <f>O510*H510</f>
        <v>0</v>
      </c>
      <c r="Q510" s="230">
        <v>0</v>
      </c>
      <c r="R510" s="230">
        <f>Q510*H510</f>
        <v>0</v>
      </c>
      <c r="S510" s="230">
        <v>0</v>
      </c>
      <c r="T510" s="231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2" t="s">
        <v>168</v>
      </c>
      <c r="AT510" s="232" t="s">
        <v>164</v>
      </c>
      <c r="AU510" s="232" t="s">
        <v>87</v>
      </c>
      <c r="AY510" s="18" t="s">
        <v>162</v>
      </c>
      <c r="BE510" s="233">
        <f>IF(N510="základní",J510,0)</f>
        <v>0</v>
      </c>
      <c r="BF510" s="233">
        <f>IF(N510="snížená",J510,0)</f>
        <v>0</v>
      </c>
      <c r="BG510" s="233">
        <f>IF(N510="zákl. přenesená",J510,0)</f>
        <v>0</v>
      </c>
      <c r="BH510" s="233">
        <f>IF(N510="sníž. přenesená",J510,0)</f>
        <v>0</v>
      </c>
      <c r="BI510" s="233">
        <f>IF(N510="nulová",J510,0)</f>
        <v>0</v>
      </c>
      <c r="BJ510" s="18" t="s">
        <v>34</v>
      </c>
      <c r="BK510" s="233">
        <f>ROUND(I510*H510,1)</f>
        <v>0</v>
      </c>
      <c r="BL510" s="18" t="s">
        <v>168</v>
      </c>
      <c r="BM510" s="232" t="s">
        <v>1541</v>
      </c>
    </row>
    <row r="511" s="13" customFormat="1">
      <c r="A511" s="13"/>
      <c r="B511" s="234"/>
      <c r="C511" s="235"/>
      <c r="D511" s="236" t="s">
        <v>170</v>
      </c>
      <c r="E511" s="237" t="s">
        <v>1</v>
      </c>
      <c r="F511" s="238" t="s">
        <v>1542</v>
      </c>
      <c r="G511" s="235"/>
      <c r="H511" s="237" t="s">
        <v>1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170</v>
      </c>
      <c r="AU511" s="244" t="s">
        <v>87</v>
      </c>
      <c r="AV511" s="13" t="s">
        <v>34</v>
      </c>
      <c r="AW511" s="13" t="s">
        <v>33</v>
      </c>
      <c r="AX511" s="13" t="s">
        <v>78</v>
      </c>
      <c r="AY511" s="244" t="s">
        <v>162</v>
      </c>
    </row>
    <row r="512" s="14" customFormat="1">
      <c r="A512" s="14"/>
      <c r="B512" s="245"/>
      <c r="C512" s="246"/>
      <c r="D512" s="236" t="s">
        <v>170</v>
      </c>
      <c r="E512" s="247" t="s">
        <v>1</v>
      </c>
      <c r="F512" s="248" t="s">
        <v>1543</v>
      </c>
      <c r="G512" s="246"/>
      <c r="H512" s="249">
        <v>11.475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170</v>
      </c>
      <c r="AU512" s="255" t="s">
        <v>87</v>
      </c>
      <c r="AV512" s="14" t="s">
        <v>87</v>
      </c>
      <c r="AW512" s="14" t="s">
        <v>33</v>
      </c>
      <c r="AX512" s="14" t="s">
        <v>78</v>
      </c>
      <c r="AY512" s="255" t="s">
        <v>162</v>
      </c>
    </row>
    <row r="513" s="14" customFormat="1">
      <c r="A513" s="14"/>
      <c r="B513" s="245"/>
      <c r="C513" s="246"/>
      <c r="D513" s="236" t="s">
        <v>170</v>
      </c>
      <c r="E513" s="247" t="s">
        <v>1</v>
      </c>
      <c r="F513" s="248" t="s">
        <v>1544</v>
      </c>
      <c r="G513" s="246"/>
      <c r="H513" s="249">
        <v>1.6879999999999999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5" t="s">
        <v>170</v>
      </c>
      <c r="AU513" s="255" t="s">
        <v>87</v>
      </c>
      <c r="AV513" s="14" t="s">
        <v>87</v>
      </c>
      <c r="AW513" s="14" t="s">
        <v>33</v>
      </c>
      <c r="AX513" s="14" t="s">
        <v>78</v>
      </c>
      <c r="AY513" s="255" t="s">
        <v>162</v>
      </c>
    </row>
    <row r="514" s="13" customFormat="1">
      <c r="A514" s="13"/>
      <c r="B514" s="234"/>
      <c r="C514" s="235"/>
      <c r="D514" s="236" t="s">
        <v>170</v>
      </c>
      <c r="E514" s="237" t="s">
        <v>1</v>
      </c>
      <c r="F514" s="238" t="s">
        <v>1545</v>
      </c>
      <c r="G514" s="235"/>
      <c r="H514" s="237" t="s">
        <v>1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170</v>
      </c>
      <c r="AU514" s="244" t="s">
        <v>87</v>
      </c>
      <c r="AV514" s="13" t="s">
        <v>34</v>
      </c>
      <c r="AW514" s="13" t="s">
        <v>33</v>
      </c>
      <c r="AX514" s="13" t="s">
        <v>78</v>
      </c>
      <c r="AY514" s="244" t="s">
        <v>162</v>
      </c>
    </row>
    <row r="515" s="14" customFormat="1">
      <c r="A515" s="14"/>
      <c r="B515" s="245"/>
      <c r="C515" s="246"/>
      <c r="D515" s="236" t="s">
        <v>170</v>
      </c>
      <c r="E515" s="247" t="s">
        <v>1</v>
      </c>
      <c r="F515" s="248" t="s">
        <v>1546</v>
      </c>
      <c r="G515" s="246"/>
      <c r="H515" s="249">
        <v>4.7030000000000003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170</v>
      </c>
      <c r="AU515" s="255" t="s">
        <v>87</v>
      </c>
      <c r="AV515" s="14" t="s">
        <v>87</v>
      </c>
      <c r="AW515" s="14" t="s">
        <v>33</v>
      </c>
      <c r="AX515" s="14" t="s">
        <v>78</v>
      </c>
      <c r="AY515" s="255" t="s">
        <v>162</v>
      </c>
    </row>
    <row r="516" s="14" customFormat="1">
      <c r="A516" s="14"/>
      <c r="B516" s="245"/>
      <c r="C516" s="246"/>
      <c r="D516" s="236" t="s">
        <v>170</v>
      </c>
      <c r="E516" s="247" t="s">
        <v>1</v>
      </c>
      <c r="F516" s="248" t="s">
        <v>1547</v>
      </c>
      <c r="G516" s="246"/>
      <c r="H516" s="249">
        <v>30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170</v>
      </c>
      <c r="AU516" s="255" t="s">
        <v>87</v>
      </c>
      <c r="AV516" s="14" t="s">
        <v>87</v>
      </c>
      <c r="AW516" s="14" t="s">
        <v>33</v>
      </c>
      <c r="AX516" s="14" t="s">
        <v>78</v>
      </c>
      <c r="AY516" s="255" t="s">
        <v>162</v>
      </c>
    </row>
    <row r="517" s="14" customFormat="1">
      <c r="A517" s="14"/>
      <c r="B517" s="245"/>
      <c r="C517" s="246"/>
      <c r="D517" s="236" t="s">
        <v>170</v>
      </c>
      <c r="E517" s="247" t="s">
        <v>1</v>
      </c>
      <c r="F517" s="248" t="s">
        <v>1548</v>
      </c>
      <c r="G517" s="246"/>
      <c r="H517" s="249">
        <v>158.40000000000001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170</v>
      </c>
      <c r="AU517" s="255" t="s">
        <v>87</v>
      </c>
      <c r="AV517" s="14" t="s">
        <v>87</v>
      </c>
      <c r="AW517" s="14" t="s">
        <v>33</v>
      </c>
      <c r="AX517" s="14" t="s">
        <v>78</v>
      </c>
      <c r="AY517" s="255" t="s">
        <v>162</v>
      </c>
    </row>
    <row r="518" s="14" customFormat="1">
      <c r="A518" s="14"/>
      <c r="B518" s="245"/>
      <c r="C518" s="246"/>
      <c r="D518" s="236" t="s">
        <v>170</v>
      </c>
      <c r="E518" s="247" t="s">
        <v>1</v>
      </c>
      <c r="F518" s="248" t="s">
        <v>1549</v>
      </c>
      <c r="G518" s="246"/>
      <c r="H518" s="249">
        <v>19.32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5" t="s">
        <v>170</v>
      </c>
      <c r="AU518" s="255" t="s">
        <v>87</v>
      </c>
      <c r="AV518" s="14" t="s">
        <v>87</v>
      </c>
      <c r="AW518" s="14" t="s">
        <v>33</v>
      </c>
      <c r="AX518" s="14" t="s">
        <v>78</v>
      </c>
      <c r="AY518" s="255" t="s">
        <v>162</v>
      </c>
    </row>
    <row r="519" s="14" customFormat="1">
      <c r="A519" s="14"/>
      <c r="B519" s="245"/>
      <c r="C519" s="246"/>
      <c r="D519" s="236" t="s">
        <v>170</v>
      </c>
      <c r="E519" s="247" t="s">
        <v>1</v>
      </c>
      <c r="F519" s="248" t="s">
        <v>1550</v>
      </c>
      <c r="G519" s="246"/>
      <c r="H519" s="249">
        <v>6.5250000000000004</v>
      </c>
      <c r="I519" s="250"/>
      <c r="J519" s="246"/>
      <c r="K519" s="246"/>
      <c r="L519" s="251"/>
      <c r="M519" s="252"/>
      <c r="N519" s="253"/>
      <c r="O519" s="253"/>
      <c r="P519" s="253"/>
      <c r="Q519" s="253"/>
      <c r="R519" s="253"/>
      <c r="S519" s="253"/>
      <c r="T519" s="25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5" t="s">
        <v>170</v>
      </c>
      <c r="AU519" s="255" t="s">
        <v>87</v>
      </c>
      <c r="AV519" s="14" t="s">
        <v>87</v>
      </c>
      <c r="AW519" s="14" t="s">
        <v>33</v>
      </c>
      <c r="AX519" s="14" t="s">
        <v>78</v>
      </c>
      <c r="AY519" s="255" t="s">
        <v>162</v>
      </c>
    </row>
    <row r="520" s="14" customFormat="1">
      <c r="A520" s="14"/>
      <c r="B520" s="245"/>
      <c r="C520" s="246"/>
      <c r="D520" s="236" t="s">
        <v>170</v>
      </c>
      <c r="E520" s="247" t="s">
        <v>1</v>
      </c>
      <c r="F520" s="248" t="s">
        <v>1551</v>
      </c>
      <c r="G520" s="246"/>
      <c r="H520" s="249">
        <v>3.2000000000000002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170</v>
      </c>
      <c r="AU520" s="255" t="s">
        <v>87</v>
      </c>
      <c r="AV520" s="14" t="s">
        <v>87</v>
      </c>
      <c r="AW520" s="14" t="s">
        <v>33</v>
      </c>
      <c r="AX520" s="14" t="s">
        <v>78</v>
      </c>
      <c r="AY520" s="255" t="s">
        <v>162</v>
      </c>
    </row>
    <row r="521" s="14" customFormat="1">
      <c r="A521" s="14"/>
      <c r="B521" s="245"/>
      <c r="C521" s="246"/>
      <c r="D521" s="236" t="s">
        <v>170</v>
      </c>
      <c r="E521" s="247" t="s">
        <v>1</v>
      </c>
      <c r="F521" s="248" t="s">
        <v>1552</v>
      </c>
      <c r="G521" s="246"/>
      <c r="H521" s="249">
        <v>2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5" t="s">
        <v>170</v>
      </c>
      <c r="AU521" s="255" t="s">
        <v>87</v>
      </c>
      <c r="AV521" s="14" t="s">
        <v>87</v>
      </c>
      <c r="AW521" s="14" t="s">
        <v>33</v>
      </c>
      <c r="AX521" s="14" t="s">
        <v>78</v>
      </c>
      <c r="AY521" s="255" t="s">
        <v>162</v>
      </c>
    </row>
    <row r="522" s="14" customFormat="1">
      <c r="A522" s="14"/>
      <c r="B522" s="245"/>
      <c r="C522" s="246"/>
      <c r="D522" s="236" t="s">
        <v>170</v>
      </c>
      <c r="E522" s="247" t="s">
        <v>1</v>
      </c>
      <c r="F522" s="248" t="s">
        <v>1553</v>
      </c>
      <c r="G522" s="246"/>
      <c r="H522" s="249">
        <v>0.90300000000000002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5" t="s">
        <v>170</v>
      </c>
      <c r="AU522" s="255" t="s">
        <v>87</v>
      </c>
      <c r="AV522" s="14" t="s">
        <v>87</v>
      </c>
      <c r="AW522" s="14" t="s">
        <v>33</v>
      </c>
      <c r="AX522" s="14" t="s">
        <v>78</v>
      </c>
      <c r="AY522" s="255" t="s">
        <v>162</v>
      </c>
    </row>
    <row r="523" s="15" customFormat="1">
      <c r="A523" s="15"/>
      <c r="B523" s="256"/>
      <c r="C523" s="257"/>
      <c r="D523" s="236" t="s">
        <v>170</v>
      </c>
      <c r="E523" s="258" t="s">
        <v>1</v>
      </c>
      <c r="F523" s="259" t="s">
        <v>180</v>
      </c>
      <c r="G523" s="257"/>
      <c r="H523" s="260">
        <v>238.214</v>
      </c>
      <c r="I523" s="261"/>
      <c r="J523" s="257"/>
      <c r="K523" s="257"/>
      <c r="L523" s="262"/>
      <c r="M523" s="263"/>
      <c r="N523" s="264"/>
      <c r="O523" s="264"/>
      <c r="P523" s="264"/>
      <c r="Q523" s="264"/>
      <c r="R523" s="264"/>
      <c r="S523" s="264"/>
      <c r="T523" s="26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6" t="s">
        <v>170</v>
      </c>
      <c r="AU523" s="266" t="s">
        <v>87</v>
      </c>
      <c r="AV523" s="15" t="s">
        <v>168</v>
      </c>
      <c r="AW523" s="15" t="s">
        <v>33</v>
      </c>
      <c r="AX523" s="15" t="s">
        <v>34</v>
      </c>
      <c r="AY523" s="266" t="s">
        <v>162</v>
      </c>
    </row>
    <row r="524" s="2" customFormat="1" ht="16.5" customHeight="1">
      <c r="A524" s="39"/>
      <c r="B524" s="40"/>
      <c r="C524" s="220" t="s">
        <v>608</v>
      </c>
      <c r="D524" s="220" t="s">
        <v>164</v>
      </c>
      <c r="E524" s="221" t="s">
        <v>538</v>
      </c>
      <c r="F524" s="222" t="s">
        <v>539</v>
      </c>
      <c r="G524" s="223" t="s">
        <v>167</v>
      </c>
      <c r="H524" s="224">
        <v>1499.3620000000001</v>
      </c>
      <c r="I524" s="225"/>
      <c r="J524" s="226">
        <f>ROUND(I524*H524,1)</f>
        <v>0</v>
      </c>
      <c r="K524" s="227"/>
      <c r="L524" s="45"/>
      <c r="M524" s="228" t="s">
        <v>1</v>
      </c>
      <c r="N524" s="229" t="s">
        <v>43</v>
      </c>
      <c r="O524" s="92"/>
      <c r="P524" s="230">
        <f>O524*H524</f>
        <v>0</v>
      </c>
      <c r="Q524" s="230">
        <v>0</v>
      </c>
      <c r="R524" s="230">
        <f>Q524*H524</f>
        <v>0</v>
      </c>
      <c r="S524" s="230">
        <v>0</v>
      </c>
      <c r="T524" s="231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2" t="s">
        <v>168</v>
      </c>
      <c r="AT524" s="232" t="s">
        <v>164</v>
      </c>
      <c r="AU524" s="232" t="s">
        <v>87</v>
      </c>
      <c r="AY524" s="18" t="s">
        <v>162</v>
      </c>
      <c r="BE524" s="233">
        <f>IF(N524="základní",J524,0)</f>
        <v>0</v>
      </c>
      <c r="BF524" s="233">
        <f>IF(N524="snížená",J524,0)</f>
        <v>0</v>
      </c>
      <c r="BG524" s="233">
        <f>IF(N524="zákl. přenesená",J524,0)</f>
        <v>0</v>
      </c>
      <c r="BH524" s="233">
        <f>IF(N524="sníž. přenesená",J524,0)</f>
        <v>0</v>
      </c>
      <c r="BI524" s="233">
        <f>IF(N524="nulová",J524,0)</f>
        <v>0</v>
      </c>
      <c r="BJ524" s="18" t="s">
        <v>34</v>
      </c>
      <c r="BK524" s="233">
        <f>ROUND(I524*H524,1)</f>
        <v>0</v>
      </c>
      <c r="BL524" s="18" t="s">
        <v>168</v>
      </c>
      <c r="BM524" s="232" t="s">
        <v>1554</v>
      </c>
    </row>
    <row r="525" s="13" customFormat="1">
      <c r="A525" s="13"/>
      <c r="B525" s="234"/>
      <c r="C525" s="235"/>
      <c r="D525" s="236" t="s">
        <v>170</v>
      </c>
      <c r="E525" s="237" t="s">
        <v>1</v>
      </c>
      <c r="F525" s="238" t="s">
        <v>1555</v>
      </c>
      <c r="G525" s="235"/>
      <c r="H525" s="237" t="s">
        <v>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170</v>
      </c>
      <c r="AU525" s="244" t="s">
        <v>87</v>
      </c>
      <c r="AV525" s="13" t="s">
        <v>34</v>
      </c>
      <c r="AW525" s="13" t="s">
        <v>33</v>
      </c>
      <c r="AX525" s="13" t="s">
        <v>78</v>
      </c>
      <c r="AY525" s="244" t="s">
        <v>162</v>
      </c>
    </row>
    <row r="526" s="14" customFormat="1">
      <c r="A526" s="14"/>
      <c r="B526" s="245"/>
      <c r="C526" s="246"/>
      <c r="D526" s="236" t="s">
        <v>170</v>
      </c>
      <c r="E526" s="247" t="s">
        <v>1</v>
      </c>
      <c r="F526" s="248" t="s">
        <v>1556</v>
      </c>
      <c r="G526" s="246"/>
      <c r="H526" s="249">
        <v>285.32799999999997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170</v>
      </c>
      <c r="AU526" s="255" t="s">
        <v>87</v>
      </c>
      <c r="AV526" s="14" t="s">
        <v>87</v>
      </c>
      <c r="AW526" s="14" t="s">
        <v>33</v>
      </c>
      <c r="AX526" s="14" t="s">
        <v>78</v>
      </c>
      <c r="AY526" s="255" t="s">
        <v>162</v>
      </c>
    </row>
    <row r="527" s="13" customFormat="1">
      <c r="A527" s="13"/>
      <c r="B527" s="234"/>
      <c r="C527" s="235"/>
      <c r="D527" s="236" t="s">
        <v>170</v>
      </c>
      <c r="E527" s="237" t="s">
        <v>1</v>
      </c>
      <c r="F527" s="238" t="s">
        <v>1557</v>
      </c>
      <c r="G527" s="235"/>
      <c r="H527" s="237" t="s">
        <v>1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170</v>
      </c>
      <c r="AU527" s="244" t="s">
        <v>87</v>
      </c>
      <c r="AV527" s="13" t="s">
        <v>34</v>
      </c>
      <c r="AW527" s="13" t="s">
        <v>33</v>
      </c>
      <c r="AX527" s="13" t="s">
        <v>78</v>
      </c>
      <c r="AY527" s="244" t="s">
        <v>162</v>
      </c>
    </row>
    <row r="528" s="14" customFormat="1">
      <c r="A528" s="14"/>
      <c r="B528" s="245"/>
      <c r="C528" s="246"/>
      <c r="D528" s="236" t="s">
        <v>170</v>
      </c>
      <c r="E528" s="247" t="s">
        <v>1</v>
      </c>
      <c r="F528" s="248" t="s">
        <v>1558</v>
      </c>
      <c r="G528" s="246"/>
      <c r="H528" s="249">
        <v>149.077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170</v>
      </c>
      <c r="AU528" s="255" t="s">
        <v>87</v>
      </c>
      <c r="AV528" s="14" t="s">
        <v>87</v>
      </c>
      <c r="AW528" s="14" t="s">
        <v>33</v>
      </c>
      <c r="AX528" s="14" t="s">
        <v>78</v>
      </c>
      <c r="AY528" s="255" t="s">
        <v>162</v>
      </c>
    </row>
    <row r="529" s="13" customFormat="1">
      <c r="A529" s="13"/>
      <c r="B529" s="234"/>
      <c r="C529" s="235"/>
      <c r="D529" s="236" t="s">
        <v>170</v>
      </c>
      <c r="E529" s="237" t="s">
        <v>1</v>
      </c>
      <c r="F529" s="238" t="s">
        <v>1559</v>
      </c>
      <c r="G529" s="235"/>
      <c r="H529" s="237" t="s">
        <v>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170</v>
      </c>
      <c r="AU529" s="244" t="s">
        <v>87</v>
      </c>
      <c r="AV529" s="13" t="s">
        <v>34</v>
      </c>
      <c r="AW529" s="13" t="s">
        <v>33</v>
      </c>
      <c r="AX529" s="13" t="s">
        <v>78</v>
      </c>
      <c r="AY529" s="244" t="s">
        <v>162</v>
      </c>
    </row>
    <row r="530" s="14" customFormat="1">
      <c r="A530" s="14"/>
      <c r="B530" s="245"/>
      <c r="C530" s="246"/>
      <c r="D530" s="236" t="s">
        <v>170</v>
      </c>
      <c r="E530" s="247" t="s">
        <v>1</v>
      </c>
      <c r="F530" s="248" t="s">
        <v>1560</v>
      </c>
      <c r="G530" s="246"/>
      <c r="H530" s="249">
        <v>965.53999999999996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170</v>
      </c>
      <c r="AU530" s="255" t="s">
        <v>87</v>
      </c>
      <c r="AV530" s="14" t="s">
        <v>87</v>
      </c>
      <c r="AW530" s="14" t="s">
        <v>33</v>
      </c>
      <c r="AX530" s="14" t="s">
        <v>78</v>
      </c>
      <c r="AY530" s="255" t="s">
        <v>162</v>
      </c>
    </row>
    <row r="531" s="13" customFormat="1">
      <c r="A531" s="13"/>
      <c r="B531" s="234"/>
      <c r="C531" s="235"/>
      <c r="D531" s="236" t="s">
        <v>170</v>
      </c>
      <c r="E531" s="237" t="s">
        <v>1</v>
      </c>
      <c r="F531" s="238" t="s">
        <v>1561</v>
      </c>
      <c r="G531" s="235"/>
      <c r="H531" s="237" t="s">
        <v>1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170</v>
      </c>
      <c r="AU531" s="244" t="s">
        <v>87</v>
      </c>
      <c r="AV531" s="13" t="s">
        <v>34</v>
      </c>
      <c r="AW531" s="13" t="s">
        <v>33</v>
      </c>
      <c r="AX531" s="13" t="s">
        <v>78</v>
      </c>
      <c r="AY531" s="244" t="s">
        <v>162</v>
      </c>
    </row>
    <row r="532" s="14" customFormat="1">
      <c r="A532" s="14"/>
      <c r="B532" s="245"/>
      <c r="C532" s="246"/>
      <c r="D532" s="236" t="s">
        <v>170</v>
      </c>
      <c r="E532" s="247" t="s">
        <v>1</v>
      </c>
      <c r="F532" s="248" t="s">
        <v>1562</v>
      </c>
      <c r="G532" s="246"/>
      <c r="H532" s="249">
        <v>99.417000000000002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5" t="s">
        <v>170</v>
      </c>
      <c r="AU532" s="255" t="s">
        <v>87</v>
      </c>
      <c r="AV532" s="14" t="s">
        <v>87</v>
      </c>
      <c r="AW532" s="14" t="s">
        <v>33</v>
      </c>
      <c r="AX532" s="14" t="s">
        <v>78</v>
      </c>
      <c r="AY532" s="255" t="s">
        <v>162</v>
      </c>
    </row>
    <row r="533" s="15" customFormat="1">
      <c r="A533" s="15"/>
      <c r="B533" s="256"/>
      <c r="C533" s="257"/>
      <c r="D533" s="236" t="s">
        <v>170</v>
      </c>
      <c r="E533" s="258" t="s">
        <v>1</v>
      </c>
      <c r="F533" s="259" t="s">
        <v>180</v>
      </c>
      <c r="G533" s="257"/>
      <c r="H533" s="260">
        <v>1499.3620000000001</v>
      </c>
      <c r="I533" s="261"/>
      <c r="J533" s="257"/>
      <c r="K533" s="257"/>
      <c r="L533" s="262"/>
      <c r="M533" s="263"/>
      <c r="N533" s="264"/>
      <c r="O533" s="264"/>
      <c r="P533" s="264"/>
      <c r="Q533" s="264"/>
      <c r="R533" s="264"/>
      <c r="S533" s="264"/>
      <c r="T533" s="26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6" t="s">
        <v>170</v>
      </c>
      <c r="AU533" s="266" t="s">
        <v>87</v>
      </c>
      <c r="AV533" s="15" t="s">
        <v>168</v>
      </c>
      <c r="AW533" s="15" t="s">
        <v>33</v>
      </c>
      <c r="AX533" s="15" t="s">
        <v>34</v>
      </c>
      <c r="AY533" s="266" t="s">
        <v>162</v>
      </c>
    </row>
    <row r="534" s="2" customFormat="1" ht="24.15" customHeight="1">
      <c r="A534" s="39"/>
      <c r="B534" s="40"/>
      <c r="C534" s="220" t="s">
        <v>613</v>
      </c>
      <c r="D534" s="220" t="s">
        <v>164</v>
      </c>
      <c r="E534" s="221" t="s">
        <v>561</v>
      </c>
      <c r="F534" s="222" t="s">
        <v>562</v>
      </c>
      <c r="G534" s="223" t="s">
        <v>167</v>
      </c>
      <c r="H534" s="224">
        <v>1125.3789999999999</v>
      </c>
      <c r="I534" s="225"/>
      <c r="J534" s="226">
        <f>ROUND(I534*H534,1)</f>
        <v>0</v>
      </c>
      <c r="K534" s="227"/>
      <c r="L534" s="45"/>
      <c r="M534" s="228" t="s">
        <v>1</v>
      </c>
      <c r="N534" s="229" t="s">
        <v>43</v>
      </c>
      <c r="O534" s="92"/>
      <c r="P534" s="230">
        <f>O534*H534</f>
        <v>0</v>
      </c>
      <c r="Q534" s="230">
        <v>0</v>
      </c>
      <c r="R534" s="230">
        <f>Q534*H534</f>
        <v>0</v>
      </c>
      <c r="S534" s="230">
        <v>0</v>
      </c>
      <c r="T534" s="23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2" t="s">
        <v>168</v>
      </c>
      <c r="AT534" s="232" t="s">
        <v>164</v>
      </c>
      <c r="AU534" s="232" t="s">
        <v>87</v>
      </c>
      <c r="AY534" s="18" t="s">
        <v>162</v>
      </c>
      <c r="BE534" s="233">
        <f>IF(N534="základní",J534,0)</f>
        <v>0</v>
      </c>
      <c r="BF534" s="233">
        <f>IF(N534="snížená",J534,0)</f>
        <v>0</v>
      </c>
      <c r="BG534" s="233">
        <f>IF(N534="zákl. přenesená",J534,0)</f>
        <v>0</v>
      </c>
      <c r="BH534" s="233">
        <f>IF(N534="sníž. přenesená",J534,0)</f>
        <v>0</v>
      </c>
      <c r="BI534" s="233">
        <f>IF(N534="nulová",J534,0)</f>
        <v>0</v>
      </c>
      <c r="BJ534" s="18" t="s">
        <v>34</v>
      </c>
      <c r="BK534" s="233">
        <f>ROUND(I534*H534,1)</f>
        <v>0</v>
      </c>
      <c r="BL534" s="18" t="s">
        <v>168</v>
      </c>
      <c r="BM534" s="232" t="s">
        <v>1563</v>
      </c>
    </row>
    <row r="535" s="14" customFormat="1">
      <c r="A535" s="14"/>
      <c r="B535" s="245"/>
      <c r="C535" s="246"/>
      <c r="D535" s="236" t="s">
        <v>170</v>
      </c>
      <c r="E535" s="247" t="s">
        <v>1</v>
      </c>
      <c r="F535" s="248" t="s">
        <v>1564</v>
      </c>
      <c r="G535" s="246"/>
      <c r="H535" s="249">
        <v>1115.9639999999999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170</v>
      </c>
      <c r="AU535" s="255" t="s">
        <v>87</v>
      </c>
      <c r="AV535" s="14" t="s">
        <v>87</v>
      </c>
      <c r="AW535" s="14" t="s">
        <v>33</v>
      </c>
      <c r="AX535" s="14" t="s">
        <v>78</v>
      </c>
      <c r="AY535" s="255" t="s">
        <v>162</v>
      </c>
    </row>
    <row r="536" s="14" customFormat="1">
      <c r="A536" s="14"/>
      <c r="B536" s="245"/>
      <c r="C536" s="246"/>
      <c r="D536" s="236" t="s">
        <v>170</v>
      </c>
      <c r="E536" s="247" t="s">
        <v>1</v>
      </c>
      <c r="F536" s="248" t="s">
        <v>1565</v>
      </c>
      <c r="G536" s="246"/>
      <c r="H536" s="249">
        <v>9.4149999999999991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5" t="s">
        <v>170</v>
      </c>
      <c r="AU536" s="255" t="s">
        <v>87</v>
      </c>
      <c r="AV536" s="14" t="s">
        <v>87</v>
      </c>
      <c r="AW536" s="14" t="s">
        <v>33</v>
      </c>
      <c r="AX536" s="14" t="s">
        <v>78</v>
      </c>
      <c r="AY536" s="255" t="s">
        <v>162</v>
      </c>
    </row>
    <row r="537" s="15" customFormat="1">
      <c r="A537" s="15"/>
      <c r="B537" s="256"/>
      <c r="C537" s="257"/>
      <c r="D537" s="236" t="s">
        <v>170</v>
      </c>
      <c r="E537" s="258" t="s">
        <v>1</v>
      </c>
      <c r="F537" s="259" t="s">
        <v>180</v>
      </c>
      <c r="G537" s="257"/>
      <c r="H537" s="260">
        <v>1125.3789999999999</v>
      </c>
      <c r="I537" s="261"/>
      <c r="J537" s="257"/>
      <c r="K537" s="257"/>
      <c r="L537" s="262"/>
      <c r="M537" s="263"/>
      <c r="N537" s="264"/>
      <c r="O537" s="264"/>
      <c r="P537" s="264"/>
      <c r="Q537" s="264"/>
      <c r="R537" s="264"/>
      <c r="S537" s="264"/>
      <c r="T537" s="26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6" t="s">
        <v>170</v>
      </c>
      <c r="AU537" s="266" t="s">
        <v>87</v>
      </c>
      <c r="AV537" s="15" t="s">
        <v>168</v>
      </c>
      <c r="AW537" s="15" t="s">
        <v>33</v>
      </c>
      <c r="AX537" s="15" t="s">
        <v>34</v>
      </c>
      <c r="AY537" s="266" t="s">
        <v>162</v>
      </c>
    </row>
    <row r="538" s="2" customFormat="1" ht="24.15" customHeight="1">
      <c r="A538" s="39"/>
      <c r="B538" s="40"/>
      <c r="C538" s="220" t="s">
        <v>624</v>
      </c>
      <c r="D538" s="220" t="s">
        <v>164</v>
      </c>
      <c r="E538" s="221" t="s">
        <v>567</v>
      </c>
      <c r="F538" s="222" t="s">
        <v>568</v>
      </c>
      <c r="G538" s="223" t="s">
        <v>167</v>
      </c>
      <c r="H538" s="224">
        <v>137.535</v>
      </c>
      <c r="I538" s="225"/>
      <c r="J538" s="226">
        <f>ROUND(I538*H538,1)</f>
        <v>0</v>
      </c>
      <c r="K538" s="227"/>
      <c r="L538" s="45"/>
      <c r="M538" s="228" t="s">
        <v>1</v>
      </c>
      <c r="N538" s="229" t="s">
        <v>43</v>
      </c>
      <c r="O538" s="92"/>
      <c r="P538" s="230">
        <f>O538*H538</f>
        <v>0</v>
      </c>
      <c r="Q538" s="230">
        <v>0.042000000000000003</v>
      </c>
      <c r="R538" s="230">
        <f>Q538*H538</f>
        <v>5.7764700000000007</v>
      </c>
      <c r="S538" s="230">
        <v>0</v>
      </c>
      <c r="T538" s="23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2" t="s">
        <v>168</v>
      </c>
      <c r="AT538" s="232" t="s">
        <v>164</v>
      </c>
      <c r="AU538" s="232" t="s">
        <v>87</v>
      </c>
      <c r="AY538" s="18" t="s">
        <v>162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8" t="s">
        <v>34</v>
      </c>
      <c r="BK538" s="233">
        <f>ROUND(I538*H538,1)</f>
        <v>0</v>
      </c>
      <c r="BL538" s="18" t="s">
        <v>168</v>
      </c>
      <c r="BM538" s="232" t="s">
        <v>1566</v>
      </c>
    </row>
    <row r="539" s="13" customFormat="1">
      <c r="A539" s="13"/>
      <c r="B539" s="234"/>
      <c r="C539" s="235"/>
      <c r="D539" s="236" t="s">
        <v>170</v>
      </c>
      <c r="E539" s="237" t="s">
        <v>1</v>
      </c>
      <c r="F539" s="238" t="s">
        <v>1567</v>
      </c>
      <c r="G539" s="235"/>
      <c r="H539" s="237" t="s">
        <v>1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170</v>
      </c>
      <c r="AU539" s="244" t="s">
        <v>87</v>
      </c>
      <c r="AV539" s="13" t="s">
        <v>34</v>
      </c>
      <c r="AW539" s="13" t="s">
        <v>33</v>
      </c>
      <c r="AX539" s="13" t="s">
        <v>78</v>
      </c>
      <c r="AY539" s="244" t="s">
        <v>162</v>
      </c>
    </row>
    <row r="540" s="14" customFormat="1">
      <c r="A540" s="14"/>
      <c r="B540" s="245"/>
      <c r="C540" s="246"/>
      <c r="D540" s="236" t="s">
        <v>170</v>
      </c>
      <c r="E540" s="247" t="s">
        <v>1</v>
      </c>
      <c r="F540" s="248" t="s">
        <v>1568</v>
      </c>
      <c r="G540" s="246"/>
      <c r="H540" s="249">
        <v>45.475000000000001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5" t="s">
        <v>170</v>
      </c>
      <c r="AU540" s="255" t="s">
        <v>87</v>
      </c>
      <c r="AV540" s="14" t="s">
        <v>87</v>
      </c>
      <c r="AW540" s="14" t="s">
        <v>33</v>
      </c>
      <c r="AX540" s="14" t="s">
        <v>78</v>
      </c>
      <c r="AY540" s="255" t="s">
        <v>162</v>
      </c>
    </row>
    <row r="541" s="13" customFormat="1">
      <c r="A541" s="13"/>
      <c r="B541" s="234"/>
      <c r="C541" s="235"/>
      <c r="D541" s="236" t="s">
        <v>170</v>
      </c>
      <c r="E541" s="237" t="s">
        <v>1</v>
      </c>
      <c r="F541" s="238" t="s">
        <v>1569</v>
      </c>
      <c r="G541" s="235"/>
      <c r="H541" s="237" t="s">
        <v>1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170</v>
      </c>
      <c r="AU541" s="244" t="s">
        <v>87</v>
      </c>
      <c r="AV541" s="13" t="s">
        <v>34</v>
      </c>
      <c r="AW541" s="13" t="s">
        <v>33</v>
      </c>
      <c r="AX541" s="13" t="s">
        <v>78</v>
      </c>
      <c r="AY541" s="244" t="s">
        <v>162</v>
      </c>
    </row>
    <row r="542" s="14" customFormat="1">
      <c r="A542" s="14"/>
      <c r="B542" s="245"/>
      <c r="C542" s="246"/>
      <c r="D542" s="236" t="s">
        <v>170</v>
      </c>
      <c r="E542" s="247" t="s">
        <v>1</v>
      </c>
      <c r="F542" s="248" t="s">
        <v>1570</v>
      </c>
      <c r="G542" s="246"/>
      <c r="H542" s="249">
        <v>92.060000000000002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170</v>
      </c>
      <c r="AU542" s="255" t="s">
        <v>87</v>
      </c>
      <c r="AV542" s="14" t="s">
        <v>87</v>
      </c>
      <c r="AW542" s="14" t="s">
        <v>33</v>
      </c>
      <c r="AX542" s="14" t="s">
        <v>78</v>
      </c>
      <c r="AY542" s="255" t="s">
        <v>162</v>
      </c>
    </row>
    <row r="543" s="15" customFormat="1">
      <c r="A543" s="15"/>
      <c r="B543" s="256"/>
      <c r="C543" s="257"/>
      <c r="D543" s="236" t="s">
        <v>170</v>
      </c>
      <c r="E543" s="258" t="s">
        <v>1</v>
      </c>
      <c r="F543" s="259" t="s">
        <v>180</v>
      </c>
      <c r="G543" s="257"/>
      <c r="H543" s="260">
        <v>137.535</v>
      </c>
      <c r="I543" s="261"/>
      <c r="J543" s="257"/>
      <c r="K543" s="257"/>
      <c r="L543" s="262"/>
      <c r="M543" s="263"/>
      <c r="N543" s="264"/>
      <c r="O543" s="264"/>
      <c r="P543" s="264"/>
      <c r="Q543" s="264"/>
      <c r="R543" s="264"/>
      <c r="S543" s="264"/>
      <c r="T543" s="26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6" t="s">
        <v>170</v>
      </c>
      <c r="AU543" s="266" t="s">
        <v>87</v>
      </c>
      <c r="AV543" s="15" t="s">
        <v>168</v>
      </c>
      <c r="AW543" s="15" t="s">
        <v>33</v>
      </c>
      <c r="AX543" s="15" t="s">
        <v>34</v>
      </c>
      <c r="AY543" s="266" t="s">
        <v>162</v>
      </c>
    </row>
    <row r="544" s="2" customFormat="1" ht="24.15" customHeight="1">
      <c r="A544" s="39"/>
      <c r="B544" s="40"/>
      <c r="C544" s="220" t="s">
        <v>629</v>
      </c>
      <c r="D544" s="220" t="s">
        <v>164</v>
      </c>
      <c r="E544" s="221" t="s">
        <v>578</v>
      </c>
      <c r="F544" s="222" t="s">
        <v>579</v>
      </c>
      <c r="G544" s="223" t="s">
        <v>167</v>
      </c>
      <c r="H544" s="224">
        <v>50.520000000000003</v>
      </c>
      <c r="I544" s="225"/>
      <c r="J544" s="226">
        <f>ROUND(I544*H544,1)</f>
        <v>0</v>
      </c>
      <c r="K544" s="227"/>
      <c r="L544" s="45"/>
      <c r="M544" s="228" t="s">
        <v>1</v>
      </c>
      <c r="N544" s="229" t="s">
        <v>43</v>
      </c>
      <c r="O544" s="92"/>
      <c r="P544" s="230">
        <f>O544*H544</f>
        <v>0</v>
      </c>
      <c r="Q544" s="230">
        <v>0.28361500000000001</v>
      </c>
      <c r="R544" s="230">
        <f>Q544*H544</f>
        <v>14.328229800000001</v>
      </c>
      <c r="S544" s="230">
        <v>0</v>
      </c>
      <c r="T544" s="23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2" t="s">
        <v>168</v>
      </c>
      <c r="AT544" s="232" t="s">
        <v>164</v>
      </c>
      <c r="AU544" s="232" t="s">
        <v>87</v>
      </c>
      <c r="AY544" s="18" t="s">
        <v>162</v>
      </c>
      <c r="BE544" s="233">
        <f>IF(N544="základní",J544,0)</f>
        <v>0</v>
      </c>
      <c r="BF544" s="233">
        <f>IF(N544="snížená",J544,0)</f>
        <v>0</v>
      </c>
      <c r="BG544" s="233">
        <f>IF(N544="zákl. přenesená",J544,0)</f>
        <v>0</v>
      </c>
      <c r="BH544" s="233">
        <f>IF(N544="sníž. přenesená",J544,0)</f>
        <v>0</v>
      </c>
      <c r="BI544" s="233">
        <f>IF(N544="nulová",J544,0)</f>
        <v>0</v>
      </c>
      <c r="BJ544" s="18" t="s">
        <v>34</v>
      </c>
      <c r="BK544" s="233">
        <f>ROUND(I544*H544,1)</f>
        <v>0</v>
      </c>
      <c r="BL544" s="18" t="s">
        <v>168</v>
      </c>
      <c r="BM544" s="232" t="s">
        <v>1571</v>
      </c>
    </row>
    <row r="545" s="13" customFormat="1">
      <c r="A545" s="13"/>
      <c r="B545" s="234"/>
      <c r="C545" s="235"/>
      <c r="D545" s="236" t="s">
        <v>170</v>
      </c>
      <c r="E545" s="237" t="s">
        <v>1</v>
      </c>
      <c r="F545" s="238" t="s">
        <v>171</v>
      </c>
      <c r="G545" s="235"/>
      <c r="H545" s="237" t="s">
        <v>1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170</v>
      </c>
      <c r="AU545" s="244" t="s">
        <v>87</v>
      </c>
      <c r="AV545" s="13" t="s">
        <v>34</v>
      </c>
      <c r="AW545" s="13" t="s">
        <v>33</v>
      </c>
      <c r="AX545" s="13" t="s">
        <v>78</v>
      </c>
      <c r="AY545" s="244" t="s">
        <v>162</v>
      </c>
    </row>
    <row r="546" s="14" customFormat="1">
      <c r="A546" s="14"/>
      <c r="B546" s="245"/>
      <c r="C546" s="246"/>
      <c r="D546" s="236" t="s">
        <v>170</v>
      </c>
      <c r="E546" s="247" t="s">
        <v>1</v>
      </c>
      <c r="F546" s="248" t="s">
        <v>1244</v>
      </c>
      <c r="G546" s="246"/>
      <c r="H546" s="249">
        <v>43.350000000000001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5" t="s">
        <v>170</v>
      </c>
      <c r="AU546" s="255" t="s">
        <v>87</v>
      </c>
      <c r="AV546" s="14" t="s">
        <v>87</v>
      </c>
      <c r="AW546" s="14" t="s">
        <v>33</v>
      </c>
      <c r="AX546" s="14" t="s">
        <v>78</v>
      </c>
      <c r="AY546" s="255" t="s">
        <v>162</v>
      </c>
    </row>
    <row r="547" s="14" customFormat="1">
      <c r="A547" s="14"/>
      <c r="B547" s="245"/>
      <c r="C547" s="246"/>
      <c r="D547" s="236" t="s">
        <v>170</v>
      </c>
      <c r="E547" s="247" t="s">
        <v>1</v>
      </c>
      <c r="F547" s="248" t="s">
        <v>1245</v>
      </c>
      <c r="G547" s="246"/>
      <c r="H547" s="249">
        <v>7.1699999999999999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170</v>
      </c>
      <c r="AU547" s="255" t="s">
        <v>87</v>
      </c>
      <c r="AV547" s="14" t="s">
        <v>87</v>
      </c>
      <c r="AW547" s="14" t="s">
        <v>33</v>
      </c>
      <c r="AX547" s="14" t="s">
        <v>78</v>
      </c>
      <c r="AY547" s="255" t="s">
        <v>162</v>
      </c>
    </row>
    <row r="548" s="15" customFormat="1">
      <c r="A548" s="15"/>
      <c r="B548" s="256"/>
      <c r="C548" s="257"/>
      <c r="D548" s="236" t="s">
        <v>170</v>
      </c>
      <c r="E548" s="258" t="s">
        <v>1</v>
      </c>
      <c r="F548" s="259" t="s">
        <v>180</v>
      </c>
      <c r="G548" s="257"/>
      <c r="H548" s="260">
        <v>50.520000000000003</v>
      </c>
      <c r="I548" s="261"/>
      <c r="J548" s="257"/>
      <c r="K548" s="257"/>
      <c r="L548" s="262"/>
      <c r="M548" s="263"/>
      <c r="N548" s="264"/>
      <c r="O548" s="264"/>
      <c r="P548" s="264"/>
      <c r="Q548" s="264"/>
      <c r="R548" s="264"/>
      <c r="S548" s="264"/>
      <c r="T548" s="26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6" t="s">
        <v>170</v>
      </c>
      <c r="AU548" s="266" t="s">
        <v>87</v>
      </c>
      <c r="AV548" s="15" t="s">
        <v>168</v>
      </c>
      <c r="AW548" s="15" t="s">
        <v>33</v>
      </c>
      <c r="AX548" s="15" t="s">
        <v>34</v>
      </c>
      <c r="AY548" s="266" t="s">
        <v>162</v>
      </c>
    </row>
    <row r="549" s="2" customFormat="1" ht="24.15" customHeight="1">
      <c r="A549" s="39"/>
      <c r="B549" s="40"/>
      <c r="C549" s="220" t="s">
        <v>633</v>
      </c>
      <c r="D549" s="220" t="s">
        <v>164</v>
      </c>
      <c r="E549" s="221" t="s">
        <v>582</v>
      </c>
      <c r="F549" s="222" t="s">
        <v>583</v>
      </c>
      <c r="G549" s="223" t="s">
        <v>392</v>
      </c>
      <c r="H549" s="224">
        <v>84.200000000000003</v>
      </c>
      <c r="I549" s="225"/>
      <c r="J549" s="226">
        <f>ROUND(I549*H549,1)</f>
        <v>0</v>
      </c>
      <c r="K549" s="227"/>
      <c r="L549" s="45"/>
      <c r="M549" s="228" t="s">
        <v>1</v>
      </c>
      <c r="N549" s="229" t="s">
        <v>43</v>
      </c>
      <c r="O549" s="92"/>
      <c r="P549" s="230">
        <f>O549*H549</f>
        <v>0</v>
      </c>
      <c r="Q549" s="230">
        <v>0.19662760000000001</v>
      </c>
      <c r="R549" s="230">
        <f>Q549*H549</f>
        <v>16.55604392</v>
      </c>
      <c r="S549" s="230">
        <v>0</v>
      </c>
      <c r="T549" s="231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2" t="s">
        <v>168</v>
      </c>
      <c r="AT549" s="232" t="s">
        <v>164</v>
      </c>
      <c r="AU549" s="232" t="s">
        <v>87</v>
      </c>
      <c r="AY549" s="18" t="s">
        <v>162</v>
      </c>
      <c r="BE549" s="233">
        <f>IF(N549="základní",J549,0)</f>
        <v>0</v>
      </c>
      <c r="BF549" s="233">
        <f>IF(N549="snížená",J549,0)</f>
        <v>0</v>
      </c>
      <c r="BG549" s="233">
        <f>IF(N549="zákl. přenesená",J549,0)</f>
        <v>0</v>
      </c>
      <c r="BH549" s="233">
        <f>IF(N549="sníž. přenesená",J549,0)</f>
        <v>0</v>
      </c>
      <c r="BI549" s="233">
        <f>IF(N549="nulová",J549,0)</f>
        <v>0</v>
      </c>
      <c r="BJ549" s="18" t="s">
        <v>34</v>
      </c>
      <c r="BK549" s="233">
        <f>ROUND(I549*H549,1)</f>
        <v>0</v>
      </c>
      <c r="BL549" s="18" t="s">
        <v>168</v>
      </c>
      <c r="BM549" s="232" t="s">
        <v>1572</v>
      </c>
    </row>
    <row r="550" s="13" customFormat="1">
      <c r="A550" s="13"/>
      <c r="B550" s="234"/>
      <c r="C550" s="235"/>
      <c r="D550" s="236" t="s">
        <v>170</v>
      </c>
      <c r="E550" s="237" t="s">
        <v>1</v>
      </c>
      <c r="F550" s="238" t="s">
        <v>171</v>
      </c>
      <c r="G550" s="235"/>
      <c r="H550" s="237" t="s">
        <v>1</v>
      </c>
      <c r="I550" s="239"/>
      <c r="J550" s="235"/>
      <c r="K550" s="235"/>
      <c r="L550" s="240"/>
      <c r="M550" s="241"/>
      <c r="N550" s="242"/>
      <c r="O550" s="242"/>
      <c r="P550" s="242"/>
      <c r="Q550" s="242"/>
      <c r="R550" s="242"/>
      <c r="S550" s="242"/>
      <c r="T550" s="24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4" t="s">
        <v>170</v>
      </c>
      <c r="AU550" s="244" t="s">
        <v>87</v>
      </c>
      <c r="AV550" s="13" t="s">
        <v>34</v>
      </c>
      <c r="AW550" s="13" t="s">
        <v>33</v>
      </c>
      <c r="AX550" s="13" t="s">
        <v>78</v>
      </c>
      <c r="AY550" s="244" t="s">
        <v>162</v>
      </c>
    </row>
    <row r="551" s="14" customFormat="1">
      <c r="A551" s="14"/>
      <c r="B551" s="245"/>
      <c r="C551" s="246"/>
      <c r="D551" s="236" t="s">
        <v>170</v>
      </c>
      <c r="E551" s="247" t="s">
        <v>1</v>
      </c>
      <c r="F551" s="248" t="s">
        <v>1573</v>
      </c>
      <c r="G551" s="246"/>
      <c r="H551" s="249">
        <v>72.25</v>
      </c>
      <c r="I551" s="250"/>
      <c r="J551" s="246"/>
      <c r="K551" s="246"/>
      <c r="L551" s="251"/>
      <c r="M551" s="252"/>
      <c r="N551" s="253"/>
      <c r="O551" s="253"/>
      <c r="P551" s="253"/>
      <c r="Q551" s="253"/>
      <c r="R551" s="253"/>
      <c r="S551" s="253"/>
      <c r="T551" s="25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5" t="s">
        <v>170</v>
      </c>
      <c r="AU551" s="255" t="s">
        <v>87</v>
      </c>
      <c r="AV551" s="14" t="s">
        <v>87</v>
      </c>
      <c r="AW551" s="14" t="s">
        <v>33</v>
      </c>
      <c r="AX551" s="14" t="s">
        <v>78</v>
      </c>
      <c r="AY551" s="255" t="s">
        <v>162</v>
      </c>
    </row>
    <row r="552" s="14" customFormat="1">
      <c r="A552" s="14"/>
      <c r="B552" s="245"/>
      <c r="C552" s="246"/>
      <c r="D552" s="236" t="s">
        <v>170</v>
      </c>
      <c r="E552" s="247" t="s">
        <v>1</v>
      </c>
      <c r="F552" s="248" t="s">
        <v>1574</v>
      </c>
      <c r="G552" s="246"/>
      <c r="H552" s="249">
        <v>11.949999999999999</v>
      </c>
      <c r="I552" s="250"/>
      <c r="J552" s="246"/>
      <c r="K552" s="246"/>
      <c r="L552" s="251"/>
      <c r="M552" s="252"/>
      <c r="N552" s="253"/>
      <c r="O552" s="253"/>
      <c r="P552" s="253"/>
      <c r="Q552" s="253"/>
      <c r="R552" s="253"/>
      <c r="S552" s="253"/>
      <c r="T552" s="25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5" t="s">
        <v>170</v>
      </c>
      <c r="AU552" s="255" t="s">
        <v>87</v>
      </c>
      <c r="AV552" s="14" t="s">
        <v>87</v>
      </c>
      <c r="AW552" s="14" t="s">
        <v>33</v>
      </c>
      <c r="AX552" s="14" t="s">
        <v>78</v>
      </c>
      <c r="AY552" s="255" t="s">
        <v>162</v>
      </c>
    </row>
    <row r="553" s="15" customFormat="1">
      <c r="A553" s="15"/>
      <c r="B553" s="256"/>
      <c r="C553" s="257"/>
      <c r="D553" s="236" t="s">
        <v>170</v>
      </c>
      <c r="E553" s="258" t="s">
        <v>1</v>
      </c>
      <c r="F553" s="259" t="s">
        <v>180</v>
      </c>
      <c r="G553" s="257"/>
      <c r="H553" s="260">
        <v>84.200000000000003</v>
      </c>
      <c r="I553" s="261"/>
      <c r="J553" s="257"/>
      <c r="K553" s="257"/>
      <c r="L553" s="262"/>
      <c r="M553" s="263"/>
      <c r="N553" s="264"/>
      <c r="O553" s="264"/>
      <c r="P553" s="264"/>
      <c r="Q553" s="264"/>
      <c r="R553" s="264"/>
      <c r="S553" s="264"/>
      <c r="T553" s="26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6" t="s">
        <v>170</v>
      </c>
      <c r="AU553" s="266" t="s">
        <v>87</v>
      </c>
      <c r="AV553" s="15" t="s">
        <v>168</v>
      </c>
      <c r="AW553" s="15" t="s">
        <v>33</v>
      </c>
      <c r="AX553" s="15" t="s">
        <v>34</v>
      </c>
      <c r="AY553" s="266" t="s">
        <v>162</v>
      </c>
    </row>
    <row r="554" s="2" customFormat="1" ht="24.15" customHeight="1">
      <c r="A554" s="39"/>
      <c r="B554" s="40"/>
      <c r="C554" s="220" t="s">
        <v>637</v>
      </c>
      <c r="D554" s="220" t="s">
        <v>164</v>
      </c>
      <c r="E554" s="221" t="s">
        <v>587</v>
      </c>
      <c r="F554" s="222" t="s">
        <v>588</v>
      </c>
      <c r="G554" s="223" t="s">
        <v>589</v>
      </c>
      <c r="H554" s="224">
        <v>14</v>
      </c>
      <c r="I554" s="225"/>
      <c r="J554" s="226">
        <f>ROUND(I554*H554,1)</f>
        <v>0</v>
      </c>
      <c r="K554" s="227"/>
      <c r="L554" s="45"/>
      <c r="M554" s="228" t="s">
        <v>1</v>
      </c>
      <c r="N554" s="229" t="s">
        <v>43</v>
      </c>
      <c r="O554" s="92"/>
      <c r="P554" s="230">
        <f>O554*H554</f>
        <v>0</v>
      </c>
      <c r="Q554" s="230">
        <v>0</v>
      </c>
      <c r="R554" s="230">
        <f>Q554*H554</f>
        <v>0</v>
      </c>
      <c r="S554" s="230">
        <v>0</v>
      </c>
      <c r="T554" s="23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2" t="s">
        <v>168</v>
      </c>
      <c r="AT554" s="232" t="s">
        <v>164</v>
      </c>
      <c r="AU554" s="232" t="s">
        <v>87</v>
      </c>
      <c r="AY554" s="18" t="s">
        <v>162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18" t="s">
        <v>34</v>
      </c>
      <c r="BK554" s="233">
        <f>ROUND(I554*H554,1)</f>
        <v>0</v>
      </c>
      <c r="BL554" s="18" t="s">
        <v>168</v>
      </c>
      <c r="BM554" s="232" t="s">
        <v>1575</v>
      </c>
    </row>
    <row r="555" s="13" customFormat="1">
      <c r="A555" s="13"/>
      <c r="B555" s="234"/>
      <c r="C555" s="235"/>
      <c r="D555" s="236" t="s">
        <v>170</v>
      </c>
      <c r="E555" s="237" t="s">
        <v>1</v>
      </c>
      <c r="F555" s="238" t="s">
        <v>594</v>
      </c>
      <c r="G555" s="235"/>
      <c r="H555" s="237" t="s">
        <v>1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4" t="s">
        <v>170</v>
      </c>
      <c r="AU555" s="244" t="s">
        <v>87</v>
      </c>
      <c r="AV555" s="13" t="s">
        <v>34</v>
      </c>
      <c r="AW555" s="13" t="s">
        <v>33</v>
      </c>
      <c r="AX555" s="13" t="s">
        <v>78</v>
      </c>
      <c r="AY555" s="244" t="s">
        <v>162</v>
      </c>
    </row>
    <row r="556" s="14" customFormat="1">
      <c r="A556" s="14"/>
      <c r="B556" s="245"/>
      <c r="C556" s="246"/>
      <c r="D556" s="236" t="s">
        <v>170</v>
      </c>
      <c r="E556" s="247" t="s">
        <v>1</v>
      </c>
      <c r="F556" s="248" t="s">
        <v>1576</v>
      </c>
      <c r="G556" s="246"/>
      <c r="H556" s="249">
        <v>14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5" t="s">
        <v>170</v>
      </c>
      <c r="AU556" s="255" t="s">
        <v>87</v>
      </c>
      <c r="AV556" s="14" t="s">
        <v>87</v>
      </c>
      <c r="AW556" s="14" t="s">
        <v>33</v>
      </c>
      <c r="AX556" s="14" t="s">
        <v>34</v>
      </c>
      <c r="AY556" s="255" t="s">
        <v>162</v>
      </c>
    </row>
    <row r="557" s="2" customFormat="1" ht="16.5" customHeight="1">
      <c r="A557" s="39"/>
      <c r="B557" s="40"/>
      <c r="C557" s="267" t="s">
        <v>642</v>
      </c>
      <c r="D557" s="267" t="s">
        <v>250</v>
      </c>
      <c r="E557" s="268" t="s">
        <v>603</v>
      </c>
      <c r="F557" s="269" t="s">
        <v>604</v>
      </c>
      <c r="G557" s="270" t="s">
        <v>392</v>
      </c>
      <c r="H557" s="271">
        <v>2.2050000000000001</v>
      </c>
      <c r="I557" s="272"/>
      <c r="J557" s="273">
        <f>ROUND(I557*H557,1)</f>
        <v>0</v>
      </c>
      <c r="K557" s="274"/>
      <c r="L557" s="275"/>
      <c r="M557" s="276" t="s">
        <v>1</v>
      </c>
      <c r="N557" s="277" t="s">
        <v>43</v>
      </c>
      <c r="O557" s="92"/>
      <c r="P557" s="230">
        <f>O557*H557</f>
        <v>0</v>
      </c>
      <c r="Q557" s="230">
        <v>0.0089200000000000008</v>
      </c>
      <c r="R557" s="230">
        <f>Q557*H557</f>
        <v>0.019668600000000001</v>
      </c>
      <c r="S557" s="230">
        <v>0</v>
      </c>
      <c r="T557" s="23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2" t="s">
        <v>210</v>
      </c>
      <c r="AT557" s="232" t="s">
        <v>250</v>
      </c>
      <c r="AU557" s="232" t="s">
        <v>87</v>
      </c>
      <c r="AY557" s="18" t="s">
        <v>162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18" t="s">
        <v>34</v>
      </c>
      <c r="BK557" s="233">
        <f>ROUND(I557*H557,1)</f>
        <v>0</v>
      </c>
      <c r="BL557" s="18" t="s">
        <v>168</v>
      </c>
      <c r="BM557" s="232" t="s">
        <v>1577</v>
      </c>
    </row>
    <row r="558" s="13" customFormat="1">
      <c r="A558" s="13"/>
      <c r="B558" s="234"/>
      <c r="C558" s="235"/>
      <c r="D558" s="236" t="s">
        <v>170</v>
      </c>
      <c r="E558" s="237" t="s">
        <v>1</v>
      </c>
      <c r="F558" s="238" t="s">
        <v>594</v>
      </c>
      <c r="G558" s="235"/>
      <c r="H558" s="237" t="s">
        <v>1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4" t="s">
        <v>170</v>
      </c>
      <c r="AU558" s="244" t="s">
        <v>87</v>
      </c>
      <c r="AV558" s="13" t="s">
        <v>34</v>
      </c>
      <c r="AW558" s="13" t="s">
        <v>33</v>
      </c>
      <c r="AX558" s="13" t="s">
        <v>78</v>
      </c>
      <c r="AY558" s="244" t="s">
        <v>162</v>
      </c>
    </row>
    <row r="559" s="14" customFormat="1">
      <c r="A559" s="14"/>
      <c r="B559" s="245"/>
      <c r="C559" s="246"/>
      <c r="D559" s="236" t="s">
        <v>170</v>
      </c>
      <c r="E559" s="247" t="s">
        <v>1</v>
      </c>
      <c r="F559" s="248" t="s">
        <v>1578</v>
      </c>
      <c r="G559" s="246"/>
      <c r="H559" s="249">
        <v>2.2050000000000001</v>
      </c>
      <c r="I559" s="250"/>
      <c r="J559" s="246"/>
      <c r="K559" s="246"/>
      <c r="L559" s="251"/>
      <c r="M559" s="252"/>
      <c r="N559" s="253"/>
      <c r="O559" s="253"/>
      <c r="P559" s="253"/>
      <c r="Q559" s="253"/>
      <c r="R559" s="253"/>
      <c r="S559" s="253"/>
      <c r="T559" s="25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5" t="s">
        <v>170</v>
      </c>
      <c r="AU559" s="255" t="s">
        <v>87</v>
      </c>
      <c r="AV559" s="14" t="s">
        <v>87</v>
      </c>
      <c r="AW559" s="14" t="s">
        <v>33</v>
      </c>
      <c r="AX559" s="14" t="s">
        <v>34</v>
      </c>
      <c r="AY559" s="255" t="s">
        <v>162</v>
      </c>
    </row>
    <row r="560" s="12" customFormat="1" ht="22.8" customHeight="1">
      <c r="A560" s="12"/>
      <c r="B560" s="204"/>
      <c r="C560" s="205"/>
      <c r="D560" s="206" t="s">
        <v>77</v>
      </c>
      <c r="E560" s="218" t="s">
        <v>210</v>
      </c>
      <c r="F560" s="218" t="s">
        <v>607</v>
      </c>
      <c r="G560" s="205"/>
      <c r="H560" s="205"/>
      <c r="I560" s="208"/>
      <c r="J560" s="219">
        <f>BK560</f>
        <v>0</v>
      </c>
      <c r="K560" s="205"/>
      <c r="L560" s="210"/>
      <c r="M560" s="211"/>
      <c r="N560" s="212"/>
      <c r="O560" s="212"/>
      <c r="P560" s="213">
        <f>P561</f>
        <v>0</v>
      </c>
      <c r="Q560" s="212"/>
      <c r="R560" s="213">
        <f>R561</f>
        <v>0.0055999999999999999</v>
      </c>
      <c r="S560" s="212"/>
      <c r="T560" s="214">
        <f>T561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15" t="s">
        <v>34</v>
      </c>
      <c r="AT560" s="216" t="s">
        <v>77</v>
      </c>
      <c r="AU560" s="216" t="s">
        <v>34</v>
      </c>
      <c r="AY560" s="215" t="s">
        <v>162</v>
      </c>
      <c r="BK560" s="217">
        <f>BK561</f>
        <v>0</v>
      </c>
    </row>
    <row r="561" s="2" customFormat="1" ht="21.75" customHeight="1">
      <c r="A561" s="39"/>
      <c r="B561" s="40"/>
      <c r="C561" s="220" t="s">
        <v>646</v>
      </c>
      <c r="D561" s="220" t="s">
        <v>164</v>
      </c>
      <c r="E561" s="221" t="s">
        <v>609</v>
      </c>
      <c r="F561" s="222" t="s">
        <v>610</v>
      </c>
      <c r="G561" s="223" t="s">
        <v>589</v>
      </c>
      <c r="H561" s="224">
        <v>8</v>
      </c>
      <c r="I561" s="225"/>
      <c r="J561" s="226">
        <f>ROUND(I561*H561,1)</f>
        <v>0</v>
      </c>
      <c r="K561" s="227"/>
      <c r="L561" s="45"/>
      <c r="M561" s="228" t="s">
        <v>1</v>
      </c>
      <c r="N561" s="229" t="s">
        <v>43</v>
      </c>
      <c r="O561" s="92"/>
      <c r="P561" s="230">
        <f>O561*H561</f>
        <v>0</v>
      </c>
      <c r="Q561" s="230">
        <v>0.00069999999999999999</v>
      </c>
      <c r="R561" s="230">
        <f>Q561*H561</f>
        <v>0.0055999999999999999</v>
      </c>
      <c r="S561" s="230">
        <v>0</v>
      </c>
      <c r="T561" s="231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2" t="s">
        <v>168</v>
      </c>
      <c r="AT561" s="232" t="s">
        <v>164</v>
      </c>
      <c r="AU561" s="232" t="s">
        <v>87</v>
      </c>
      <c r="AY561" s="18" t="s">
        <v>162</v>
      </c>
      <c r="BE561" s="233">
        <f>IF(N561="základní",J561,0)</f>
        <v>0</v>
      </c>
      <c r="BF561" s="233">
        <f>IF(N561="snížená",J561,0)</f>
        <v>0</v>
      </c>
      <c r="BG561" s="233">
        <f>IF(N561="zákl. přenesená",J561,0)</f>
        <v>0</v>
      </c>
      <c r="BH561" s="233">
        <f>IF(N561="sníž. přenesená",J561,0)</f>
        <v>0</v>
      </c>
      <c r="BI561" s="233">
        <f>IF(N561="nulová",J561,0)</f>
        <v>0</v>
      </c>
      <c r="BJ561" s="18" t="s">
        <v>34</v>
      </c>
      <c r="BK561" s="233">
        <f>ROUND(I561*H561,1)</f>
        <v>0</v>
      </c>
      <c r="BL561" s="18" t="s">
        <v>168</v>
      </c>
      <c r="BM561" s="232" t="s">
        <v>1579</v>
      </c>
    </row>
    <row r="562" s="12" customFormat="1" ht="22.8" customHeight="1">
      <c r="A562" s="12"/>
      <c r="B562" s="204"/>
      <c r="C562" s="205"/>
      <c r="D562" s="206" t="s">
        <v>77</v>
      </c>
      <c r="E562" s="218" t="s">
        <v>214</v>
      </c>
      <c r="F562" s="218" t="s">
        <v>612</v>
      </c>
      <c r="G562" s="205"/>
      <c r="H562" s="205"/>
      <c r="I562" s="208"/>
      <c r="J562" s="219">
        <f>BK562</f>
        <v>0</v>
      </c>
      <c r="K562" s="205"/>
      <c r="L562" s="210"/>
      <c r="M562" s="211"/>
      <c r="N562" s="212"/>
      <c r="O562" s="212"/>
      <c r="P562" s="213">
        <f>SUM(P563:P666)</f>
        <v>0</v>
      </c>
      <c r="Q562" s="212"/>
      <c r="R562" s="213">
        <f>SUM(R563:R666)</f>
        <v>0.010480084999999998</v>
      </c>
      <c r="S562" s="212"/>
      <c r="T562" s="214">
        <f>SUM(T563:T666)</f>
        <v>128.379198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15" t="s">
        <v>34</v>
      </c>
      <c r="AT562" s="216" t="s">
        <v>77</v>
      </c>
      <c r="AU562" s="216" t="s">
        <v>34</v>
      </c>
      <c r="AY562" s="215" t="s">
        <v>162</v>
      </c>
      <c r="BK562" s="217">
        <f>SUM(BK563:BK666)</f>
        <v>0</v>
      </c>
    </row>
    <row r="563" s="2" customFormat="1" ht="33" customHeight="1">
      <c r="A563" s="39"/>
      <c r="B563" s="40"/>
      <c r="C563" s="220" t="s">
        <v>654</v>
      </c>
      <c r="D563" s="220" t="s">
        <v>164</v>
      </c>
      <c r="E563" s="221" t="s">
        <v>614</v>
      </c>
      <c r="F563" s="222" t="s">
        <v>615</v>
      </c>
      <c r="G563" s="223" t="s">
        <v>167</v>
      </c>
      <c r="H563" s="224">
        <v>1722.8589999999999</v>
      </c>
      <c r="I563" s="225"/>
      <c r="J563" s="226">
        <f>ROUND(I563*H563,1)</f>
        <v>0</v>
      </c>
      <c r="K563" s="227"/>
      <c r="L563" s="45"/>
      <c r="M563" s="228" t="s">
        <v>1</v>
      </c>
      <c r="N563" s="229" t="s">
        <v>43</v>
      </c>
      <c r="O563" s="92"/>
      <c r="P563" s="230">
        <f>O563*H563</f>
        <v>0</v>
      </c>
      <c r="Q563" s="230">
        <v>0</v>
      </c>
      <c r="R563" s="230">
        <f>Q563*H563</f>
        <v>0</v>
      </c>
      <c r="S563" s="230">
        <v>0</v>
      </c>
      <c r="T563" s="231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2" t="s">
        <v>168</v>
      </c>
      <c r="AT563" s="232" t="s">
        <v>164</v>
      </c>
      <c r="AU563" s="232" t="s">
        <v>87</v>
      </c>
      <c r="AY563" s="18" t="s">
        <v>162</v>
      </c>
      <c r="BE563" s="233">
        <f>IF(N563="základní",J563,0)</f>
        <v>0</v>
      </c>
      <c r="BF563" s="233">
        <f>IF(N563="snížená",J563,0)</f>
        <v>0</v>
      </c>
      <c r="BG563" s="233">
        <f>IF(N563="zákl. přenesená",J563,0)</f>
        <v>0</v>
      </c>
      <c r="BH563" s="233">
        <f>IF(N563="sníž. přenesená",J563,0)</f>
        <v>0</v>
      </c>
      <c r="BI563" s="233">
        <f>IF(N563="nulová",J563,0)</f>
        <v>0</v>
      </c>
      <c r="BJ563" s="18" t="s">
        <v>34</v>
      </c>
      <c r="BK563" s="233">
        <f>ROUND(I563*H563,1)</f>
        <v>0</v>
      </c>
      <c r="BL563" s="18" t="s">
        <v>168</v>
      </c>
      <c r="BM563" s="232" t="s">
        <v>1580</v>
      </c>
    </row>
    <row r="564" s="13" customFormat="1">
      <c r="A564" s="13"/>
      <c r="B564" s="234"/>
      <c r="C564" s="235"/>
      <c r="D564" s="236" t="s">
        <v>170</v>
      </c>
      <c r="E564" s="237" t="s">
        <v>1</v>
      </c>
      <c r="F564" s="238" t="s">
        <v>617</v>
      </c>
      <c r="G564" s="235"/>
      <c r="H564" s="237" t="s">
        <v>1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4" t="s">
        <v>170</v>
      </c>
      <c r="AU564" s="244" t="s">
        <v>87</v>
      </c>
      <c r="AV564" s="13" t="s">
        <v>34</v>
      </c>
      <c r="AW564" s="13" t="s">
        <v>33</v>
      </c>
      <c r="AX564" s="13" t="s">
        <v>78</v>
      </c>
      <c r="AY564" s="244" t="s">
        <v>162</v>
      </c>
    </row>
    <row r="565" s="14" customFormat="1">
      <c r="A565" s="14"/>
      <c r="B565" s="245"/>
      <c r="C565" s="246"/>
      <c r="D565" s="236" t="s">
        <v>170</v>
      </c>
      <c r="E565" s="247" t="s">
        <v>1</v>
      </c>
      <c r="F565" s="248" t="s">
        <v>1581</v>
      </c>
      <c r="G565" s="246"/>
      <c r="H565" s="249">
        <v>862.46199999999999</v>
      </c>
      <c r="I565" s="250"/>
      <c r="J565" s="246"/>
      <c r="K565" s="246"/>
      <c r="L565" s="251"/>
      <c r="M565" s="252"/>
      <c r="N565" s="253"/>
      <c r="O565" s="253"/>
      <c r="P565" s="253"/>
      <c r="Q565" s="253"/>
      <c r="R565" s="253"/>
      <c r="S565" s="253"/>
      <c r="T565" s="25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5" t="s">
        <v>170</v>
      </c>
      <c r="AU565" s="255" t="s">
        <v>87</v>
      </c>
      <c r="AV565" s="14" t="s">
        <v>87</v>
      </c>
      <c r="AW565" s="14" t="s">
        <v>33</v>
      </c>
      <c r="AX565" s="14" t="s">
        <v>78</v>
      </c>
      <c r="AY565" s="255" t="s">
        <v>162</v>
      </c>
    </row>
    <row r="566" s="14" customFormat="1">
      <c r="A566" s="14"/>
      <c r="B566" s="245"/>
      <c r="C566" s="246"/>
      <c r="D566" s="236" t="s">
        <v>170</v>
      </c>
      <c r="E566" s="247" t="s">
        <v>1</v>
      </c>
      <c r="F566" s="248" t="s">
        <v>1582</v>
      </c>
      <c r="G566" s="246"/>
      <c r="H566" s="249">
        <v>617.49400000000003</v>
      </c>
      <c r="I566" s="250"/>
      <c r="J566" s="246"/>
      <c r="K566" s="246"/>
      <c r="L566" s="251"/>
      <c r="M566" s="252"/>
      <c r="N566" s="253"/>
      <c r="O566" s="253"/>
      <c r="P566" s="253"/>
      <c r="Q566" s="253"/>
      <c r="R566" s="253"/>
      <c r="S566" s="253"/>
      <c r="T566" s="25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5" t="s">
        <v>170</v>
      </c>
      <c r="AU566" s="255" t="s">
        <v>87</v>
      </c>
      <c r="AV566" s="14" t="s">
        <v>87</v>
      </c>
      <c r="AW566" s="14" t="s">
        <v>33</v>
      </c>
      <c r="AX566" s="14" t="s">
        <v>78</v>
      </c>
      <c r="AY566" s="255" t="s">
        <v>162</v>
      </c>
    </row>
    <row r="567" s="14" customFormat="1">
      <c r="A567" s="14"/>
      <c r="B567" s="245"/>
      <c r="C567" s="246"/>
      <c r="D567" s="236" t="s">
        <v>170</v>
      </c>
      <c r="E567" s="247" t="s">
        <v>1</v>
      </c>
      <c r="F567" s="248" t="s">
        <v>1583</v>
      </c>
      <c r="G567" s="246"/>
      <c r="H567" s="249">
        <v>242.90299999999999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170</v>
      </c>
      <c r="AU567" s="255" t="s">
        <v>87</v>
      </c>
      <c r="AV567" s="14" t="s">
        <v>87</v>
      </c>
      <c r="AW567" s="14" t="s">
        <v>33</v>
      </c>
      <c r="AX567" s="14" t="s">
        <v>78</v>
      </c>
      <c r="AY567" s="255" t="s">
        <v>162</v>
      </c>
    </row>
    <row r="568" s="15" customFormat="1">
      <c r="A568" s="15"/>
      <c r="B568" s="256"/>
      <c r="C568" s="257"/>
      <c r="D568" s="236" t="s">
        <v>170</v>
      </c>
      <c r="E568" s="258" t="s">
        <v>1</v>
      </c>
      <c r="F568" s="259" t="s">
        <v>180</v>
      </c>
      <c r="G568" s="257"/>
      <c r="H568" s="260">
        <v>1722.8589999999999</v>
      </c>
      <c r="I568" s="261"/>
      <c r="J568" s="257"/>
      <c r="K568" s="257"/>
      <c r="L568" s="262"/>
      <c r="M568" s="263"/>
      <c r="N568" s="264"/>
      <c r="O568" s="264"/>
      <c r="P568" s="264"/>
      <c r="Q568" s="264"/>
      <c r="R568" s="264"/>
      <c r="S568" s="264"/>
      <c r="T568" s="26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6" t="s">
        <v>170</v>
      </c>
      <c r="AU568" s="266" t="s">
        <v>87</v>
      </c>
      <c r="AV568" s="15" t="s">
        <v>168</v>
      </c>
      <c r="AW568" s="15" t="s">
        <v>33</v>
      </c>
      <c r="AX568" s="15" t="s">
        <v>34</v>
      </c>
      <c r="AY568" s="266" t="s">
        <v>162</v>
      </c>
    </row>
    <row r="569" s="2" customFormat="1" ht="33" customHeight="1">
      <c r="A569" s="39"/>
      <c r="B569" s="40"/>
      <c r="C569" s="220" t="s">
        <v>659</v>
      </c>
      <c r="D569" s="220" t="s">
        <v>164</v>
      </c>
      <c r="E569" s="221" t="s">
        <v>625</v>
      </c>
      <c r="F569" s="222" t="s">
        <v>626</v>
      </c>
      <c r="G569" s="223" t="s">
        <v>167</v>
      </c>
      <c r="H569" s="224">
        <v>155057.31</v>
      </c>
      <c r="I569" s="225"/>
      <c r="J569" s="226">
        <f>ROUND(I569*H569,1)</f>
        <v>0</v>
      </c>
      <c r="K569" s="227"/>
      <c r="L569" s="45"/>
      <c r="M569" s="228" t="s">
        <v>1</v>
      </c>
      <c r="N569" s="229" t="s">
        <v>43</v>
      </c>
      <c r="O569" s="92"/>
      <c r="P569" s="230">
        <f>O569*H569</f>
        <v>0</v>
      </c>
      <c r="Q569" s="230">
        <v>0</v>
      </c>
      <c r="R569" s="230">
        <f>Q569*H569</f>
        <v>0</v>
      </c>
      <c r="S569" s="230">
        <v>0</v>
      </c>
      <c r="T569" s="231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2" t="s">
        <v>168</v>
      </c>
      <c r="AT569" s="232" t="s">
        <v>164</v>
      </c>
      <c r="AU569" s="232" t="s">
        <v>87</v>
      </c>
      <c r="AY569" s="18" t="s">
        <v>162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18" t="s">
        <v>34</v>
      </c>
      <c r="BK569" s="233">
        <f>ROUND(I569*H569,1)</f>
        <v>0</v>
      </c>
      <c r="BL569" s="18" t="s">
        <v>168</v>
      </c>
      <c r="BM569" s="232" t="s">
        <v>1584</v>
      </c>
    </row>
    <row r="570" s="14" customFormat="1">
      <c r="A570" s="14"/>
      <c r="B570" s="245"/>
      <c r="C570" s="246"/>
      <c r="D570" s="236" t="s">
        <v>170</v>
      </c>
      <c r="E570" s="246"/>
      <c r="F570" s="248" t="s">
        <v>1585</v>
      </c>
      <c r="G570" s="246"/>
      <c r="H570" s="249">
        <v>155057.31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5" t="s">
        <v>170</v>
      </c>
      <c r="AU570" s="255" t="s">
        <v>87</v>
      </c>
      <c r="AV570" s="14" t="s">
        <v>87</v>
      </c>
      <c r="AW570" s="14" t="s">
        <v>4</v>
      </c>
      <c r="AX570" s="14" t="s">
        <v>34</v>
      </c>
      <c r="AY570" s="255" t="s">
        <v>162</v>
      </c>
    </row>
    <row r="571" s="2" customFormat="1" ht="33" customHeight="1">
      <c r="A571" s="39"/>
      <c r="B571" s="40"/>
      <c r="C571" s="220" t="s">
        <v>667</v>
      </c>
      <c r="D571" s="220" t="s">
        <v>164</v>
      </c>
      <c r="E571" s="221" t="s">
        <v>630</v>
      </c>
      <c r="F571" s="222" t="s">
        <v>631</v>
      </c>
      <c r="G571" s="223" t="s">
        <v>167</v>
      </c>
      <c r="H571" s="224">
        <v>1722.8589999999999</v>
      </c>
      <c r="I571" s="225"/>
      <c r="J571" s="226">
        <f>ROUND(I571*H571,1)</f>
        <v>0</v>
      </c>
      <c r="K571" s="227"/>
      <c r="L571" s="45"/>
      <c r="M571" s="228" t="s">
        <v>1</v>
      </c>
      <c r="N571" s="229" t="s">
        <v>43</v>
      </c>
      <c r="O571" s="92"/>
      <c r="P571" s="230">
        <f>O571*H571</f>
        <v>0</v>
      </c>
      <c r="Q571" s="230">
        <v>0</v>
      </c>
      <c r="R571" s="230">
        <f>Q571*H571</f>
        <v>0</v>
      </c>
      <c r="S571" s="230">
        <v>0</v>
      </c>
      <c r="T571" s="231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2" t="s">
        <v>168</v>
      </c>
      <c r="AT571" s="232" t="s">
        <v>164</v>
      </c>
      <c r="AU571" s="232" t="s">
        <v>87</v>
      </c>
      <c r="AY571" s="18" t="s">
        <v>162</v>
      </c>
      <c r="BE571" s="233">
        <f>IF(N571="základní",J571,0)</f>
        <v>0</v>
      </c>
      <c r="BF571" s="233">
        <f>IF(N571="snížená",J571,0)</f>
        <v>0</v>
      </c>
      <c r="BG571" s="233">
        <f>IF(N571="zákl. přenesená",J571,0)</f>
        <v>0</v>
      </c>
      <c r="BH571" s="233">
        <f>IF(N571="sníž. přenesená",J571,0)</f>
        <v>0</v>
      </c>
      <c r="BI571" s="233">
        <f>IF(N571="nulová",J571,0)</f>
        <v>0</v>
      </c>
      <c r="BJ571" s="18" t="s">
        <v>34</v>
      </c>
      <c r="BK571" s="233">
        <f>ROUND(I571*H571,1)</f>
        <v>0</v>
      </c>
      <c r="BL571" s="18" t="s">
        <v>168</v>
      </c>
      <c r="BM571" s="232" t="s">
        <v>1586</v>
      </c>
    </row>
    <row r="572" s="2" customFormat="1" ht="16.5" customHeight="1">
      <c r="A572" s="39"/>
      <c r="B572" s="40"/>
      <c r="C572" s="220" t="s">
        <v>673</v>
      </c>
      <c r="D572" s="220" t="s">
        <v>164</v>
      </c>
      <c r="E572" s="221" t="s">
        <v>634</v>
      </c>
      <c r="F572" s="222" t="s">
        <v>635</v>
      </c>
      <c r="G572" s="223" t="s">
        <v>167</v>
      </c>
      <c r="H572" s="224">
        <v>1556.269</v>
      </c>
      <c r="I572" s="225"/>
      <c r="J572" s="226">
        <f>ROUND(I572*H572,1)</f>
        <v>0</v>
      </c>
      <c r="K572" s="227"/>
      <c r="L572" s="45"/>
      <c r="M572" s="228" t="s">
        <v>1</v>
      </c>
      <c r="N572" s="229" t="s">
        <v>43</v>
      </c>
      <c r="O572" s="92"/>
      <c r="P572" s="230">
        <f>O572*H572</f>
        <v>0</v>
      </c>
      <c r="Q572" s="230">
        <v>0</v>
      </c>
      <c r="R572" s="230">
        <f>Q572*H572</f>
        <v>0</v>
      </c>
      <c r="S572" s="230">
        <v>0</v>
      </c>
      <c r="T572" s="23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2" t="s">
        <v>168</v>
      </c>
      <c r="AT572" s="232" t="s">
        <v>164</v>
      </c>
      <c r="AU572" s="232" t="s">
        <v>87</v>
      </c>
      <c r="AY572" s="18" t="s">
        <v>162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18" t="s">
        <v>34</v>
      </c>
      <c r="BK572" s="233">
        <f>ROUND(I572*H572,1)</f>
        <v>0</v>
      </c>
      <c r="BL572" s="18" t="s">
        <v>168</v>
      </c>
      <c r="BM572" s="232" t="s">
        <v>1587</v>
      </c>
    </row>
    <row r="573" s="2" customFormat="1" ht="21.75" customHeight="1">
      <c r="A573" s="39"/>
      <c r="B573" s="40"/>
      <c r="C573" s="220" t="s">
        <v>679</v>
      </c>
      <c r="D573" s="220" t="s">
        <v>164</v>
      </c>
      <c r="E573" s="221" t="s">
        <v>638</v>
      </c>
      <c r="F573" s="222" t="s">
        <v>639</v>
      </c>
      <c r="G573" s="223" t="s">
        <v>167</v>
      </c>
      <c r="H573" s="224">
        <v>140064.20999999999</v>
      </c>
      <c r="I573" s="225"/>
      <c r="J573" s="226">
        <f>ROUND(I573*H573,1)</f>
        <v>0</v>
      </c>
      <c r="K573" s="227"/>
      <c r="L573" s="45"/>
      <c r="M573" s="228" t="s">
        <v>1</v>
      </c>
      <c r="N573" s="229" t="s">
        <v>43</v>
      </c>
      <c r="O573" s="92"/>
      <c r="P573" s="230">
        <f>O573*H573</f>
        <v>0</v>
      </c>
      <c r="Q573" s="230">
        <v>0</v>
      </c>
      <c r="R573" s="230">
        <f>Q573*H573</f>
        <v>0</v>
      </c>
      <c r="S573" s="230">
        <v>0</v>
      </c>
      <c r="T573" s="231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2" t="s">
        <v>168</v>
      </c>
      <c r="AT573" s="232" t="s">
        <v>164</v>
      </c>
      <c r="AU573" s="232" t="s">
        <v>87</v>
      </c>
      <c r="AY573" s="18" t="s">
        <v>162</v>
      </c>
      <c r="BE573" s="233">
        <f>IF(N573="základní",J573,0)</f>
        <v>0</v>
      </c>
      <c r="BF573" s="233">
        <f>IF(N573="snížená",J573,0)</f>
        <v>0</v>
      </c>
      <c r="BG573" s="233">
        <f>IF(N573="zákl. přenesená",J573,0)</f>
        <v>0</v>
      </c>
      <c r="BH573" s="233">
        <f>IF(N573="sníž. přenesená",J573,0)</f>
        <v>0</v>
      </c>
      <c r="BI573" s="233">
        <f>IF(N573="nulová",J573,0)</f>
        <v>0</v>
      </c>
      <c r="BJ573" s="18" t="s">
        <v>34</v>
      </c>
      <c r="BK573" s="233">
        <f>ROUND(I573*H573,1)</f>
        <v>0</v>
      </c>
      <c r="BL573" s="18" t="s">
        <v>168</v>
      </c>
      <c r="BM573" s="232" t="s">
        <v>1588</v>
      </c>
    </row>
    <row r="574" s="14" customFormat="1">
      <c r="A574" s="14"/>
      <c r="B574" s="245"/>
      <c r="C574" s="246"/>
      <c r="D574" s="236" t="s">
        <v>170</v>
      </c>
      <c r="E574" s="246"/>
      <c r="F574" s="248" t="s">
        <v>1589</v>
      </c>
      <c r="G574" s="246"/>
      <c r="H574" s="249">
        <v>140064.20999999999</v>
      </c>
      <c r="I574" s="250"/>
      <c r="J574" s="246"/>
      <c r="K574" s="246"/>
      <c r="L574" s="251"/>
      <c r="M574" s="252"/>
      <c r="N574" s="253"/>
      <c r="O574" s="253"/>
      <c r="P574" s="253"/>
      <c r="Q574" s="253"/>
      <c r="R574" s="253"/>
      <c r="S574" s="253"/>
      <c r="T574" s="25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5" t="s">
        <v>170</v>
      </c>
      <c r="AU574" s="255" t="s">
        <v>87</v>
      </c>
      <c r="AV574" s="14" t="s">
        <v>87</v>
      </c>
      <c r="AW574" s="14" t="s">
        <v>4</v>
      </c>
      <c r="AX574" s="14" t="s">
        <v>34</v>
      </c>
      <c r="AY574" s="255" t="s">
        <v>162</v>
      </c>
    </row>
    <row r="575" s="2" customFormat="1" ht="21.75" customHeight="1">
      <c r="A575" s="39"/>
      <c r="B575" s="40"/>
      <c r="C575" s="220" t="s">
        <v>684</v>
      </c>
      <c r="D575" s="220" t="s">
        <v>164</v>
      </c>
      <c r="E575" s="221" t="s">
        <v>643</v>
      </c>
      <c r="F575" s="222" t="s">
        <v>644</v>
      </c>
      <c r="G575" s="223" t="s">
        <v>167</v>
      </c>
      <c r="H575" s="224">
        <v>1556.269</v>
      </c>
      <c r="I575" s="225"/>
      <c r="J575" s="226">
        <f>ROUND(I575*H575,1)</f>
        <v>0</v>
      </c>
      <c r="K575" s="227"/>
      <c r="L575" s="45"/>
      <c r="M575" s="228" t="s">
        <v>1</v>
      </c>
      <c r="N575" s="229" t="s">
        <v>43</v>
      </c>
      <c r="O575" s="92"/>
      <c r="P575" s="230">
        <f>O575*H575</f>
        <v>0</v>
      </c>
      <c r="Q575" s="230">
        <v>0</v>
      </c>
      <c r="R575" s="230">
        <f>Q575*H575</f>
        <v>0</v>
      </c>
      <c r="S575" s="230">
        <v>0</v>
      </c>
      <c r="T575" s="231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2" t="s">
        <v>168</v>
      </c>
      <c r="AT575" s="232" t="s">
        <v>164</v>
      </c>
      <c r="AU575" s="232" t="s">
        <v>87</v>
      </c>
      <c r="AY575" s="18" t="s">
        <v>162</v>
      </c>
      <c r="BE575" s="233">
        <f>IF(N575="základní",J575,0)</f>
        <v>0</v>
      </c>
      <c r="BF575" s="233">
        <f>IF(N575="snížená",J575,0)</f>
        <v>0</v>
      </c>
      <c r="BG575" s="233">
        <f>IF(N575="zákl. přenesená",J575,0)</f>
        <v>0</v>
      </c>
      <c r="BH575" s="233">
        <f>IF(N575="sníž. přenesená",J575,0)</f>
        <v>0</v>
      </c>
      <c r="BI575" s="233">
        <f>IF(N575="nulová",J575,0)</f>
        <v>0</v>
      </c>
      <c r="BJ575" s="18" t="s">
        <v>34</v>
      </c>
      <c r="BK575" s="233">
        <f>ROUND(I575*H575,1)</f>
        <v>0</v>
      </c>
      <c r="BL575" s="18" t="s">
        <v>168</v>
      </c>
      <c r="BM575" s="232" t="s">
        <v>1590</v>
      </c>
    </row>
    <row r="576" s="2" customFormat="1" ht="24.15" customHeight="1">
      <c r="A576" s="39"/>
      <c r="B576" s="40"/>
      <c r="C576" s="220" t="s">
        <v>689</v>
      </c>
      <c r="D576" s="220" t="s">
        <v>164</v>
      </c>
      <c r="E576" s="221" t="s">
        <v>647</v>
      </c>
      <c r="F576" s="222" t="s">
        <v>648</v>
      </c>
      <c r="G576" s="223" t="s">
        <v>167</v>
      </c>
      <c r="H576" s="224">
        <v>299.43099999999998</v>
      </c>
      <c r="I576" s="225"/>
      <c r="J576" s="226">
        <f>ROUND(I576*H576,1)</f>
        <v>0</v>
      </c>
      <c r="K576" s="227"/>
      <c r="L576" s="45"/>
      <c r="M576" s="228" t="s">
        <v>1</v>
      </c>
      <c r="N576" s="229" t="s">
        <v>43</v>
      </c>
      <c r="O576" s="92"/>
      <c r="P576" s="230">
        <f>O576*H576</f>
        <v>0</v>
      </c>
      <c r="Q576" s="230">
        <v>3.4999999999999997E-05</v>
      </c>
      <c r="R576" s="230">
        <f>Q576*H576</f>
        <v>0.010480084999999998</v>
      </c>
      <c r="S576" s="230">
        <v>0</v>
      </c>
      <c r="T576" s="231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2" t="s">
        <v>168</v>
      </c>
      <c r="AT576" s="232" t="s">
        <v>164</v>
      </c>
      <c r="AU576" s="232" t="s">
        <v>87</v>
      </c>
      <c r="AY576" s="18" t="s">
        <v>162</v>
      </c>
      <c r="BE576" s="233">
        <f>IF(N576="základní",J576,0)</f>
        <v>0</v>
      </c>
      <c r="BF576" s="233">
        <f>IF(N576="snížená",J576,0)</f>
        <v>0</v>
      </c>
      <c r="BG576" s="233">
        <f>IF(N576="zákl. přenesená",J576,0)</f>
        <v>0</v>
      </c>
      <c r="BH576" s="233">
        <f>IF(N576="sníž. přenesená",J576,0)</f>
        <v>0</v>
      </c>
      <c r="BI576" s="233">
        <f>IF(N576="nulová",J576,0)</f>
        <v>0</v>
      </c>
      <c r="BJ576" s="18" t="s">
        <v>34</v>
      </c>
      <c r="BK576" s="233">
        <f>ROUND(I576*H576,1)</f>
        <v>0</v>
      </c>
      <c r="BL576" s="18" t="s">
        <v>168</v>
      </c>
      <c r="BM576" s="232" t="s">
        <v>1591</v>
      </c>
    </row>
    <row r="577" s="13" customFormat="1">
      <c r="A577" s="13"/>
      <c r="B577" s="234"/>
      <c r="C577" s="235"/>
      <c r="D577" s="236" t="s">
        <v>170</v>
      </c>
      <c r="E577" s="237" t="s">
        <v>1</v>
      </c>
      <c r="F577" s="238" t="s">
        <v>1592</v>
      </c>
      <c r="G577" s="235"/>
      <c r="H577" s="237" t="s">
        <v>1</v>
      </c>
      <c r="I577" s="239"/>
      <c r="J577" s="235"/>
      <c r="K577" s="235"/>
      <c r="L577" s="240"/>
      <c r="M577" s="241"/>
      <c r="N577" s="242"/>
      <c r="O577" s="242"/>
      <c r="P577" s="242"/>
      <c r="Q577" s="242"/>
      <c r="R577" s="242"/>
      <c r="S577" s="242"/>
      <c r="T577" s="24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4" t="s">
        <v>170</v>
      </c>
      <c r="AU577" s="244" t="s">
        <v>87</v>
      </c>
      <c r="AV577" s="13" t="s">
        <v>34</v>
      </c>
      <c r="AW577" s="13" t="s">
        <v>33</v>
      </c>
      <c r="AX577" s="13" t="s">
        <v>78</v>
      </c>
      <c r="AY577" s="244" t="s">
        <v>162</v>
      </c>
    </row>
    <row r="578" s="13" customFormat="1">
      <c r="A578" s="13"/>
      <c r="B578" s="234"/>
      <c r="C578" s="235"/>
      <c r="D578" s="236" t="s">
        <v>170</v>
      </c>
      <c r="E578" s="237" t="s">
        <v>1</v>
      </c>
      <c r="F578" s="238" t="s">
        <v>1593</v>
      </c>
      <c r="G578" s="235"/>
      <c r="H578" s="237" t="s">
        <v>1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4" t="s">
        <v>170</v>
      </c>
      <c r="AU578" s="244" t="s">
        <v>87</v>
      </c>
      <c r="AV578" s="13" t="s">
        <v>34</v>
      </c>
      <c r="AW578" s="13" t="s">
        <v>33</v>
      </c>
      <c r="AX578" s="13" t="s">
        <v>78</v>
      </c>
      <c r="AY578" s="244" t="s">
        <v>162</v>
      </c>
    </row>
    <row r="579" s="14" customFormat="1">
      <c r="A579" s="14"/>
      <c r="B579" s="245"/>
      <c r="C579" s="246"/>
      <c r="D579" s="236" t="s">
        <v>170</v>
      </c>
      <c r="E579" s="247" t="s">
        <v>1</v>
      </c>
      <c r="F579" s="248" t="s">
        <v>1594</v>
      </c>
      <c r="G579" s="246"/>
      <c r="H579" s="249">
        <v>35.426000000000002</v>
      </c>
      <c r="I579" s="250"/>
      <c r="J579" s="246"/>
      <c r="K579" s="246"/>
      <c r="L579" s="251"/>
      <c r="M579" s="252"/>
      <c r="N579" s="253"/>
      <c r="O579" s="253"/>
      <c r="P579" s="253"/>
      <c r="Q579" s="253"/>
      <c r="R579" s="253"/>
      <c r="S579" s="253"/>
      <c r="T579" s="25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5" t="s">
        <v>170</v>
      </c>
      <c r="AU579" s="255" t="s">
        <v>87</v>
      </c>
      <c r="AV579" s="14" t="s">
        <v>87</v>
      </c>
      <c r="AW579" s="14" t="s">
        <v>33</v>
      </c>
      <c r="AX579" s="14" t="s">
        <v>78</v>
      </c>
      <c r="AY579" s="255" t="s">
        <v>162</v>
      </c>
    </row>
    <row r="580" s="14" customFormat="1">
      <c r="A580" s="14"/>
      <c r="B580" s="245"/>
      <c r="C580" s="246"/>
      <c r="D580" s="236" t="s">
        <v>170</v>
      </c>
      <c r="E580" s="247" t="s">
        <v>1</v>
      </c>
      <c r="F580" s="248" t="s">
        <v>1595</v>
      </c>
      <c r="G580" s="246"/>
      <c r="H580" s="249">
        <v>33.165999999999997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5" t="s">
        <v>170</v>
      </c>
      <c r="AU580" s="255" t="s">
        <v>87</v>
      </c>
      <c r="AV580" s="14" t="s">
        <v>87</v>
      </c>
      <c r="AW580" s="14" t="s">
        <v>33</v>
      </c>
      <c r="AX580" s="14" t="s">
        <v>78</v>
      </c>
      <c r="AY580" s="255" t="s">
        <v>162</v>
      </c>
    </row>
    <row r="581" s="14" customFormat="1">
      <c r="A581" s="14"/>
      <c r="B581" s="245"/>
      <c r="C581" s="246"/>
      <c r="D581" s="236" t="s">
        <v>170</v>
      </c>
      <c r="E581" s="247" t="s">
        <v>1</v>
      </c>
      <c r="F581" s="248" t="s">
        <v>1596</v>
      </c>
      <c r="G581" s="246"/>
      <c r="H581" s="249">
        <v>4.8300000000000001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5" t="s">
        <v>170</v>
      </c>
      <c r="AU581" s="255" t="s">
        <v>87</v>
      </c>
      <c r="AV581" s="14" t="s">
        <v>87</v>
      </c>
      <c r="AW581" s="14" t="s">
        <v>33</v>
      </c>
      <c r="AX581" s="14" t="s">
        <v>78</v>
      </c>
      <c r="AY581" s="255" t="s">
        <v>162</v>
      </c>
    </row>
    <row r="582" s="14" customFormat="1">
      <c r="A582" s="14"/>
      <c r="B582" s="245"/>
      <c r="C582" s="246"/>
      <c r="D582" s="236" t="s">
        <v>170</v>
      </c>
      <c r="E582" s="247" t="s">
        <v>1</v>
      </c>
      <c r="F582" s="248" t="s">
        <v>1597</v>
      </c>
      <c r="G582" s="246"/>
      <c r="H582" s="249">
        <v>9.0999999999999996</v>
      </c>
      <c r="I582" s="250"/>
      <c r="J582" s="246"/>
      <c r="K582" s="246"/>
      <c r="L582" s="251"/>
      <c r="M582" s="252"/>
      <c r="N582" s="253"/>
      <c r="O582" s="253"/>
      <c r="P582" s="253"/>
      <c r="Q582" s="253"/>
      <c r="R582" s="253"/>
      <c r="S582" s="253"/>
      <c r="T582" s="25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5" t="s">
        <v>170</v>
      </c>
      <c r="AU582" s="255" t="s">
        <v>87</v>
      </c>
      <c r="AV582" s="14" t="s">
        <v>87</v>
      </c>
      <c r="AW582" s="14" t="s">
        <v>33</v>
      </c>
      <c r="AX582" s="14" t="s">
        <v>78</v>
      </c>
      <c r="AY582" s="255" t="s">
        <v>162</v>
      </c>
    </row>
    <row r="583" s="16" customFormat="1">
      <c r="A583" s="16"/>
      <c r="B583" s="278"/>
      <c r="C583" s="279"/>
      <c r="D583" s="236" t="s">
        <v>170</v>
      </c>
      <c r="E583" s="280" t="s">
        <v>1</v>
      </c>
      <c r="F583" s="281" t="s">
        <v>435</v>
      </c>
      <c r="G583" s="279"/>
      <c r="H583" s="282">
        <v>82.522000000000006</v>
      </c>
      <c r="I583" s="283"/>
      <c r="J583" s="279"/>
      <c r="K583" s="279"/>
      <c r="L583" s="284"/>
      <c r="M583" s="285"/>
      <c r="N583" s="286"/>
      <c r="O583" s="286"/>
      <c r="P583" s="286"/>
      <c r="Q583" s="286"/>
      <c r="R583" s="286"/>
      <c r="S583" s="286"/>
      <c r="T583" s="287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T583" s="288" t="s">
        <v>170</v>
      </c>
      <c r="AU583" s="288" t="s">
        <v>87</v>
      </c>
      <c r="AV583" s="16" t="s">
        <v>181</v>
      </c>
      <c r="AW583" s="16" t="s">
        <v>33</v>
      </c>
      <c r="AX583" s="16" t="s">
        <v>78</v>
      </c>
      <c r="AY583" s="288" t="s">
        <v>162</v>
      </c>
    </row>
    <row r="584" s="14" customFormat="1">
      <c r="A584" s="14"/>
      <c r="B584" s="245"/>
      <c r="C584" s="246"/>
      <c r="D584" s="236" t="s">
        <v>170</v>
      </c>
      <c r="E584" s="247" t="s">
        <v>1</v>
      </c>
      <c r="F584" s="248" t="s">
        <v>1598</v>
      </c>
      <c r="G584" s="246"/>
      <c r="H584" s="249">
        <v>7.6180000000000003</v>
      </c>
      <c r="I584" s="250"/>
      <c r="J584" s="246"/>
      <c r="K584" s="246"/>
      <c r="L584" s="251"/>
      <c r="M584" s="252"/>
      <c r="N584" s="253"/>
      <c r="O584" s="253"/>
      <c r="P584" s="253"/>
      <c r="Q584" s="253"/>
      <c r="R584" s="253"/>
      <c r="S584" s="253"/>
      <c r="T584" s="25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5" t="s">
        <v>170</v>
      </c>
      <c r="AU584" s="255" t="s">
        <v>87</v>
      </c>
      <c r="AV584" s="14" t="s">
        <v>87</v>
      </c>
      <c r="AW584" s="14" t="s">
        <v>33</v>
      </c>
      <c r="AX584" s="14" t="s">
        <v>78</v>
      </c>
      <c r="AY584" s="255" t="s">
        <v>162</v>
      </c>
    </row>
    <row r="585" s="13" customFormat="1">
      <c r="A585" s="13"/>
      <c r="B585" s="234"/>
      <c r="C585" s="235"/>
      <c r="D585" s="236" t="s">
        <v>170</v>
      </c>
      <c r="E585" s="237" t="s">
        <v>1</v>
      </c>
      <c r="F585" s="238" t="s">
        <v>1599</v>
      </c>
      <c r="G585" s="235"/>
      <c r="H585" s="237" t="s">
        <v>1</v>
      </c>
      <c r="I585" s="239"/>
      <c r="J585" s="235"/>
      <c r="K585" s="235"/>
      <c r="L585" s="240"/>
      <c r="M585" s="241"/>
      <c r="N585" s="242"/>
      <c r="O585" s="242"/>
      <c r="P585" s="242"/>
      <c r="Q585" s="242"/>
      <c r="R585" s="242"/>
      <c r="S585" s="242"/>
      <c r="T585" s="24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4" t="s">
        <v>170</v>
      </c>
      <c r="AU585" s="244" t="s">
        <v>87</v>
      </c>
      <c r="AV585" s="13" t="s">
        <v>34</v>
      </c>
      <c r="AW585" s="13" t="s">
        <v>33</v>
      </c>
      <c r="AX585" s="13" t="s">
        <v>78</v>
      </c>
      <c r="AY585" s="244" t="s">
        <v>162</v>
      </c>
    </row>
    <row r="586" s="14" customFormat="1">
      <c r="A586" s="14"/>
      <c r="B586" s="245"/>
      <c r="C586" s="246"/>
      <c r="D586" s="236" t="s">
        <v>170</v>
      </c>
      <c r="E586" s="247" t="s">
        <v>1</v>
      </c>
      <c r="F586" s="248" t="s">
        <v>1600</v>
      </c>
      <c r="G586" s="246"/>
      <c r="H586" s="249">
        <v>85.522000000000006</v>
      </c>
      <c r="I586" s="250"/>
      <c r="J586" s="246"/>
      <c r="K586" s="246"/>
      <c r="L586" s="251"/>
      <c r="M586" s="252"/>
      <c r="N586" s="253"/>
      <c r="O586" s="253"/>
      <c r="P586" s="253"/>
      <c r="Q586" s="253"/>
      <c r="R586" s="253"/>
      <c r="S586" s="253"/>
      <c r="T586" s="25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5" t="s">
        <v>170</v>
      </c>
      <c r="AU586" s="255" t="s">
        <v>87</v>
      </c>
      <c r="AV586" s="14" t="s">
        <v>87</v>
      </c>
      <c r="AW586" s="14" t="s">
        <v>33</v>
      </c>
      <c r="AX586" s="14" t="s">
        <v>78</v>
      </c>
      <c r="AY586" s="255" t="s">
        <v>162</v>
      </c>
    </row>
    <row r="587" s="14" customFormat="1">
      <c r="A587" s="14"/>
      <c r="B587" s="245"/>
      <c r="C587" s="246"/>
      <c r="D587" s="236" t="s">
        <v>170</v>
      </c>
      <c r="E587" s="247" t="s">
        <v>1</v>
      </c>
      <c r="F587" s="248" t="s">
        <v>1601</v>
      </c>
      <c r="G587" s="246"/>
      <c r="H587" s="249">
        <v>7.4800000000000004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170</v>
      </c>
      <c r="AU587" s="255" t="s">
        <v>87</v>
      </c>
      <c r="AV587" s="14" t="s">
        <v>87</v>
      </c>
      <c r="AW587" s="14" t="s">
        <v>33</v>
      </c>
      <c r="AX587" s="14" t="s">
        <v>78</v>
      </c>
      <c r="AY587" s="255" t="s">
        <v>162</v>
      </c>
    </row>
    <row r="588" s="14" customFormat="1">
      <c r="A588" s="14"/>
      <c r="B588" s="245"/>
      <c r="C588" s="246"/>
      <c r="D588" s="236" t="s">
        <v>170</v>
      </c>
      <c r="E588" s="247" t="s">
        <v>1</v>
      </c>
      <c r="F588" s="248" t="s">
        <v>1602</v>
      </c>
      <c r="G588" s="246"/>
      <c r="H588" s="249">
        <v>16.303000000000001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5" t="s">
        <v>170</v>
      </c>
      <c r="AU588" s="255" t="s">
        <v>87</v>
      </c>
      <c r="AV588" s="14" t="s">
        <v>87</v>
      </c>
      <c r="AW588" s="14" t="s">
        <v>33</v>
      </c>
      <c r="AX588" s="14" t="s">
        <v>78</v>
      </c>
      <c r="AY588" s="255" t="s">
        <v>162</v>
      </c>
    </row>
    <row r="589" s="14" customFormat="1">
      <c r="A589" s="14"/>
      <c r="B589" s="245"/>
      <c r="C589" s="246"/>
      <c r="D589" s="236" t="s">
        <v>170</v>
      </c>
      <c r="E589" s="247" t="s">
        <v>1</v>
      </c>
      <c r="F589" s="248" t="s">
        <v>1603</v>
      </c>
      <c r="G589" s="246"/>
      <c r="H589" s="249">
        <v>6.984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170</v>
      </c>
      <c r="AU589" s="255" t="s">
        <v>87</v>
      </c>
      <c r="AV589" s="14" t="s">
        <v>87</v>
      </c>
      <c r="AW589" s="14" t="s">
        <v>33</v>
      </c>
      <c r="AX589" s="14" t="s">
        <v>78</v>
      </c>
      <c r="AY589" s="255" t="s">
        <v>162</v>
      </c>
    </row>
    <row r="590" s="13" customFormat="1">
      <c r="A590" s="13"/>
      <c r="B590" s="234"/>
      <c r="C590" s="235"/>
      <c r="D590" s="236" t="s">
        <v>170</v>
      </c>
      <c r="E590" s="237" t="s">
        <v>1</v>
      </c>
      <c r="F590" s="238" t="s">
        <v>1210</v>
      </c>
      <c r="G590" s="235"/>
      <c r="H590" s="237" t="s">
        <v>1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4" t="s">
        <v>170</v>
      </c>
      <c r="AU590" s="244" t="s">
        <v>87</v>
      </c>
      <c r="AV590" s="13" t="s">
        <v>34</v>
      </c>
      <c r="AW590" s="13" t="s">
        <v>33</v>
      </c>
      <c r="AX590" s="13" t="s">
        <v>78</v>
      </c>
      <c r="AY590" s="244" t="s">
        <v>162</v>
      </c>
    </row>
    <row r="591" s="14" customFormat="1">
      <c r="A591" s="14"/>
      <c r="B591" s="245"/>
      <c r="C591" s="246"/>
      <c r="D591" s="236" t="s">
        <v>170</v>
      </c>
      <c r="E591" s="247" t="s">
        <v>1</v>
      </c>
      <c r="F591" s="248" t="s">
        <v>1600</v>
      </c>
      <c r="G591" s="246"/>
      <c r="H591" s="249">
        <v>85.522000000000006</v>
      </c>
      <c r="I591" s="250"/>
      <c r="J591" s="246"/>
      <c r="K591" s="246"/>
      <c r="L591" s="251"/>
      <c r="M591" s="252"/>
      <c r="N591" s="253"/>
      <c r="O591" s="253"/>
      <c r="P591" s="253"/>
      <c r="Q591" s="253"/>
      <c r="R591" s="253"/>
      <c r="S591" s="253"/>
      <c r="T591" s="25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5" t="s">
        <v>170</v>
      </c>
      <c r="AU591" s="255" t="s">
        <v>87</v>
      </c>
      <c r="AV591" s="14" t="s">
        <v>87</v>
      </c>
      <c r="AW591" s="14" t="s">
        <v>33</v>
      </c>
      <c r="AX591" s="14" t="s">
        <v>78</v>
      </c>
      <c r="AY591" s="255" t="s">
        <v>162</v>
      </c>
    </row>
    <row r="592" s="14" customFormat="1">
      <c r="A592" s="14"/>
      <c r="B592" s="245"/>
      <c r="C592" s="246"/>
      <c r="D592" s="236" t="s">
        <v>170</v>
      </c>
      <c r="E592" s="247" t="s">
        <v>1</v>
      </c>
      <c r="F592" s="248" t="s">
        <v>1601</v>
      </c>
      <c r="G592" s="246"/>
      <c r="H592" s="249">
        <v>7.4800000000000004</v>
      </c>
      <c r="I592" s="250"/>
      <c r="J592" s="246"/>
      <c r="K592" s="246"/>
      <c r="L592" s="251"/>
      <c r="M592" s="252"/>
      <c r="N592" s="253"/>
      <c r="O592" s="253"/>
      <c r="P592" s="253"/>
      <c r="Q592" s="253"/>
      <c r="R592" s="253"/>
      <c r="S592" s="253"/>
      <c r="T592" s="25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5" t="s">
        <v>170</v>
      </c>
      <c r="AU592" s="255" t="s">
        <v>87</v>
      </c>
      <c r="AV592" s="14" t="s">
        <v>87</v>
      </c>
      <c r="AW592" s="14" t="s">
        <v>33</v>
      </c>
      <c r="AX592" s="14" t="s">
        <v>78</v>
      </c>
      <c r="AY592" s="255" t="s">
        <v>162</v>
      </c>
    </row>
    <row r="593" s="15" customFormat="1">
      <c r="A593" s="15"/>
      <c r="B593" s="256"/>
      <c r="C593" s="257"/>
      <c r="D593" s="236" t="s">
        <v>170</v>
      </c>
      <c r="E593" s="258" t="s">
        <v>1</v>
      </c>
      <c r="F593" s="259" t="s">
        <v>180</v>
      </c>
      <c r="G593" s="257"/>
      <c r="H593" s="260">
        <v>299.43099999999998</v>
      </c>
      <c r="I593" s="261"/>
      <c r="J593" s="257"/>
      <c r="K593" s="257"/>
      <c r="L593" s="262"/>
      <c r="M593" s="263"/>
      <c r="N593" s="264"/>
      <c r="O593" s="264"/>
      <c r="P593" s="264"/>
      <c r="Q593" s="264"/>
      <c r="R593" s="264"/>
      <c r="S593" s="264"/>
      <c r="T593" s="26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6" t="s">
        <v>170</v>
      </c>
      <c r="AU593" s="266" t="s">
        <v>87</v>
      </c>
      <c r="AV593" s="15" t="s">
        <v>168</v>
      </c>
      <c r="AW593" s="15" t="s">
        <v>33</v>
      </c>
      <c r="AX593" s="15" t="s">
        <v>34</v>
      </c>
      <c r="AY593" s="266" t="s">
        <v>162</v>
      </c>
    </row>
    <row r="594" s="2" customFormat="1" ht="16.5" customHeight="1">
      <c r="A594" s="39"/>
      <c r="B594" s="40"/>
      <c r="C594" s="220" t="s">
        <v>695</v>
      </c>
      <c r="D594" s="220" t="s">
        <v>164</v>
      </c>
      <c r="E594" s="221" t="s">
        <v>1604</v>
      </c>
      <c r="F594" s="222" t="s">
        <v>1605</v>
      </c>
      <c r="G594" s="223" t="s">
        <v>167</v>
      </c>
      <c r="H594" s="224">
        <v>440.60700000000003</v>
      </c>
      <c r="I594" s="225"/>
      <c r="J594" s="226">
        <f>ROUND(I594*H594,1)</f>
        <v>0</v>
      </c>
      <c r="K594" s="227"/>
      <c r="L594" s="45"/>
      <c r="M594" s="228" t="s">
        <v>1</v>
      </c>
      <c r="N594" s="229" t="s">
        <v>43</v>
      </c>
      <c r="O594" s="92"/>
      <c r="P594" s="230">
        <f>O594*H594</f>
        <v>0</v>
      </c>
      <c r="Q594" s="230">
        <v>0</v>
      </c>
      <c r="R594" s="230">
        <f>Q594*H594</f>
        <v>0</v>
      </c>
      <c r="S594" s="230">
        <v>0</v>
      </c>
      <c r="T594" s="231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2" t="s">
        <v>168</v>
      </c>
      <c r="AT594" s="232" t="s">
        <v>164</v>
      </c>
      <c r="AU594" s="232" t="s">
        <v>87</v>
      </c>
      <c r="AY594" s="18" t="s">
        <v>162</v>
      </c>
      <c r="BE594" s="233">
        <f>IF(N594="základní",J594,0)</f>
        <v>0</v>
      </c>
      <c r="BF594" s="233">
        <f>IF(N594="snížená",J594,0)</f>
        <v>0</v>
      </c>
      <c r="BG594" s="233">
        <f>IF(N594="zákl. přenesená",J594,0)</f>
        <v>0</v>
      </c>
      <c r="BH594" s="233">
        <f>IF(N594="sníž. přenesená",J594,0)</f>
        <v>0</v>
      </c>
      <c r="BI594" s="233">
        <f>IF(N594="nulová",J594,0)</f>
        <v>0</v>
      </c>
      <c r="BJ594" s="18" t="s">
        <v>34</v>
      </c>
      <c r="BK594" s="233">
        <f>ROUND(I594*H594,1)</f>
        <v>0</v>
      </c>
      <c r="BL594" s="18" t="s">
        <v>168</v>
      </c>
      <c r="BM594" s="232" t="s">
        <v>1606</v>
      </c>
    </row>
    <row r="595" s="13" customFormat="1">
      <c r="A595" s="13"/>
      <c r="B595" s="234"/>
      <c r="C595" s="235"/>
      <c r="D595" s="236" t="s">
        <v>170</v>
      </c>
      <c r="E595" s="237" t="s">
        <v>1</v>
      </c>
      <c r="F595" s="238" t="s">
        <v>1607</v>
      </c>
      <c r="G595" s="235"/>
      <c r="H595" s="237" t="s">
        <v>1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4" t="s">
        <v>170</v>
      </c>
      <c r="AU595" s="244" t="s">
        <v>87</v>
      </c>
      <c r="AV595" s="13" t="s">
        <v>34</v>
      </c>
      <c r="AW595" s="13" t="s">
        <v>33</v>
      </c>
      <c r="AX595" s="13" t="s">
        <v>78</v>
      </c>
      <c r="AY595" s="244" t="s">
        <v>162</v>
      </c>
    </row>
    <row r="596" s="14" customFormat="1">
      <c r="A596" s="14"/>
      <c r="B596" s="245"/>
      <c r="C596" s="246"/>
      <c r="D596" s="236" t="s">
        <v>170</v>
      </c>
      <c r="E596" s="247" t="s">
        <v>1</v>
      </c>
      <c r="F596" s="248" t="s">
        <v>1608</v>
      </c>
      <c r="G596" s="246"/>
      <c r="H596" s="249">
        <v>453.23200000000003</v>
      </c>
      <c r="I596" s="250"/>
      <c r="J596" s="246"/>
      <c r="K596" s="246"/>
      <c r="L596" s="251"/>
      <c r="M596" s="252"/>
      <c r="N596" s="253"/>
      <c r="O596" s="253"/>
      <c r="P596" s="253"/>
      <c r="Q596" s="253"/>
      <c r="R596" s="253"/>
      <c r="S596" s="253"/>
      <c r="T596" s="25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5" t="s">
        <v>170</v>
      </c>
      <c r="AU596" s="255" t="s">
        <v>87</v>
      </c>
      <c r="AV596" s="14" t="s">
        <v>87</v>
      </c>
      <c r="AW596" s="14" t="s">
        <v>33</v>
      </c>
      <c r="AX596" s="14" t="s">
        <v>78</v>
      </c>
      <c r="AY596" s="255" t="s">
        <v>162</v>
      </c>
    </row>
    <row r="597" s="13" customFormat="1">
      <c r="A597" s="13"/>
      <c r="B597" s="234"/>
      <c r="C597" s="235"/>
      <c r="D597" s="236" t="s">
        <v>170</v>
      </c>
      <c r="E597" s="237" t="s">
        <v>1</v>
      </c>
      <c r="F597" s="238" t="s">
        <v>1609</v>
      </c>
      <c r="G597" s="235"/>
      <c r="H597" s="237" t="s">
        <v>1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4" t="s">
        <v>170</v>
      </c>
      <c r="AU597" s="244" t="s">
        <v>87</v>
      </c>
      <c r="AV597" s="13" t="s">
        <v>34</v>
      </c>
      <c r="AW597" s="13" t="s">
        <v>33</v>
      </c>
      <c r="AX597" s="13" t="s">
        <v>78</v>
      </c>
      <c r="AY597" s="244" t="s">
        <v>162</v>
      </c>
    </row>
    <row r="598" s="14" customFormat="1">
      <c r="A598" s="14"/>
      <c r="B598" s="245"/>
      <c r="C598" s="246"/>
      <c r="D598" s="236" t="s">
        <v>170</v>
      </c>
      <c r="E598" s="247" t="s">
        <v>1</v>
      </c>
      <c r="F598" s="248" t="s">
        <v>1610</v>
      </c>
      <c r="G598" s="246"/>
      <c r="H598" s="249">
        <v>-12.625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5" t="s">
        <v>170</v>
      </c>
      <c r="AU598" s="255" t="s">
        <v>87</v>
      </c>
      <c r="AV598" s="14" t="s">
        <v>87</v>
      </c>
      <c r="AW598" s="14" t="s">
        <v>33</v>
      </c>
      <c r="AX598" s="14" t="s">
        <v>78</v>
      </c>
      <c r="AY598" s="255" t="s">
        <v>162</v>
      </c>
    </row>
    <row r="599" s="15" customFormat="1">
      <c r="A599" s="15"/>
      <c r="B599" s="256"/>
      <c r="C599" s="257"/>
      <c r="D599" s="236" t="s">
        <v>170</v>
      </c>
      <c r="E599" s="258" t="s">
        <v>1</v>
      </c>
      <c r="F599" s="259" t="s">
        <v>180</v>
      </c>
      <c r="G599" s="257"/>
      <c r="H599" s="260">
        <v>440.60700000000003</v>
      </c>
      <c r="I599" s="261"/>
      <c r="J599" s="257"/>
      <c r="K599" s="257"/>
      <c r="L599" s="262"/>
      <c r="M599" s="263"/>
      <c r="N599" s="264"/>
      <c r="O599" s="264"/>
      <c r="P599" s="264"/>
      <c r="Q599" s="264"/>
      <c r="R599" s="264"/>
      <c r="S599" s="264"/>
      <c r="T599" s="26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6" t="s">
        <v>170</v>
      </c>
      <c r="AU599" s="266" t="s">
        <v>87</v>
      </c>
      <c r="AV599" s="15" t="s">
        <v>168</v>
      </c>
      <c r="AW599" s="15" t="s">
        <v>33</v>
      </c>
      <c r="AX599" s="15" t="s">
        <v>34</v>
      </c>
      <c r="AY599" s="266" t="s">
        <v>162</v>
      </c>
    </row>
    <row r="600" s="2" customFormat="1" ht="16.5" customHeight="1">
      <c r="A600" s="39"/>
      <c r="B600" s="40"/>
      <c r="C600" s="220" t="s">
        <v>699</v>
      </c>
      <c r="D600" s="220" t="s">
        <v>164</v>
      </c>
      <c r="E600" s="221" t="s">
        <v>1611</v>
      </c>
      <c r="F600" s="222" t="s">
        <v>1612</v>
      </c>
      <c r="G600" s="223" t="s">
        <v>197</v>
      </c>
      <c r="H600" s="224">
        <v>21.728000000000002</v>
      </c>
      <c r="I600" s="225"/>
      <c r="J600" s="226">
        <f>ROUND(I600*H600,1)</f>
        <v>0</v>
      </c>
      <c r="K600" s="227"/>
      <c r="L600" s="45"/>
      <c r="M600" s="228" t="s">
        <v>1</v>
      </c>
      <c r="N600" s="229" t="s">
        <v>43</v>
      </c>
      <c r="O600" s="92"/>
      <c r="P600" s="230">
        <f>O600*H600</f>
        <v>0</v>
      </c>
      <c r="Q600" s="230">
        <v>0</v>
      </c>
      <c r="R600" s="230">
        <f>Q600*H600</f>
        <v>0</v>
      </c>
      <c r="S600" s="230">
        <v>1.8</v>
      </c>
      <c r="T600" s="231">
        <f>S600*H600</f>
        <v>39.110400000000006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2" t="s">
        <v>168</v>
      </c>
      <c r="AT600" s="232" t="s">
        <v>164</v>
      </c>
      <c r="AU600" s="232" t="s">
        <v>87</v>
      </c>
      <c r="AY600" s="18" t="s">
        <v>162</v>
      </c>
      <c r="BE600" s="233">
        <f>IF(N600="základní",J600,0)</f>
        <v>0</v>
      </c>
      <c r="BF600" s="233">
        <f>IF(N600="snížená",J600,0)</f>
        <v>0</v>
      </c>
      <c r="BG600" s="233">
        <f>IF(N600="zákl. přenesená",J600,0)</f>
        <v>0</v>
      </c>
      <c r="BH600" s="233">
        <f>IF(N600="sníž. přenesená",J600,0)</f>
        <v>0</v>
      </c>
      <c r="BI600" s="233">
        <f>IF(N600="nulová",J600,0)</f>
        <v>0</v>
      </c>
      <c r="BJ600" s="18" t="s">
        <v>34</v>
      </c>
      <c r="BK600" s="233">
        <f>ROUND(I600*H600,1)</f>
        <v>0</v>
      </c>
      <c r="BL600" s="18" t="s">
        <v>168</v>
      </c>
      <c r="BM600" s="232" t="s">
        <v>1613</v>
      </c>
    </row>
    <row r="601" s="13" customFormat="1">
      <c r="A601" s="13"/>
      <c r="B601" s="234"/>
      <c r="C601" s="235"/>
      <c r="D601" s="236" t="s">
        <v>170</v>
      </c>
      <c r="E601" s="237" t="s">
        <v>1</v>
      </c>
      <c r="F601" s="238" t="s">
        <v>1614</v>
      </c>
      <c r="G601" s="235"/>
      <c r="H601" s="237" t="s">
        <v>1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4" t="s">
        <v>170</v>
      </c>
      <c r="AU601" s="244" t="s">
        <v>87</v>
      </c>
      <c r="AV601" s="13" t="s">
        <v>34</v>
      </c>
      <c r="AW601" s="13" t="s">
        <v>33</v>
      </c>
      <c r="AX601" s="13" t="s">
        <v>78</v>
      </c>
      <c r="AY601" s="244" t="s">
        <v>162</v>
      </c>
    </row>
    <row r="602" s="14" customFormat="1">
      <c r="A602" s="14"/>
      <c r="B602" s="245"/>
      <c r="C602" s="246"/>
      <c r="D602" s="236" t="s">
        <v>170</v>
      </c>
      <c r="E602" s="247" t="s">
        <v>1</v>
      </c>
      <c r="F602" s="248" t="s">
        <v>1615</v>
      </c>
      <c r="G602" s="246"/>
      <c r="H602" s="249">
        <v>8.9619999999999997</v>
      </c>
      <c r="I602" s="250"/>
      <c r="J602" s="246"/>
      <c r="K602" s="246"/>
      <c r="L602" s="251"/>
      <c r="M602" s="252"/>
      <c r="N602" s="253"/>
      <c r="O602" s="253"/>
      <c r="P602" s="253"/>
      <c r="Q602" s="253"/>
      <c r="R602" s="253"/>
      <c r="S602" s="253"/>
      <c r="T602" s="25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5" t="s">
        <v>170</v>
      </c>
      <c r="AU602" s="255" t="s">
        <v>87</v>
      </c>
      <c r="AV602" s="14" t="s">
        <v>87</v>
      </c>
      <c r="AW602" s="14" t="s">
        <v>33</v>
      </c>
      <c r="AX602" s="14" t="s">
        <v>78</v>
      </c>
      <c r="AY602" s="255" t="s">
        <v>162</v>
      </c>
    </row>
    <row r="603" s="14" customFormat="1">
      <c r="A603" s="14"/>
      <c r="B603" s="245"/>
      <c r="C603" s="246"/>
      <c r="D603" s="236" t="s">
        <v>170</v>
      </c>
      <c r="E603" s="247" t="s">
        <v>1</v>
      </c>
      <c r="F603" s="248" t="s">
        <v>1616</v>
      </c>
      <c r="G603" s="246"/>
      <c r="H603" s="249">
        <v>12.766</v>
      </c>
      <c r="I603" s="250"/>
      <c r="J603" s="246"/>
      <c r="K603" s="246"/>
      <c r="L603" s="251"/>
      <c r="M603" s="252"/>
      <c r="N603" s="253"/>
      <c r="O603" s="253"/>
      <c r="P603" s="253"/>
      <c r="Q603" s="253"/>
      <c r="R603" s="253"/>
      <c r="S603" s="253"/>
      <c r="T603" s="25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5" t="s">
        <v>170</v>
      </c>
      <c r="AU603" s="255" t="s">
        <v>87</v>
      </c>
      <c r="AV603" s="14" t="s">
        <v>87</v>
      </c>
      <c r="AW603" s="14" t="s">
        <v>33</v>
      </c>
      <c r="AX603" s="14" t="s">
        <v>78</v>
      </c>
      <c r="AY603" s="255" t="s">
        <v>162</v>
      </c>
    </row>
    <row r="604" s="15" customFormat="1">
      <c r="A604" s="15"/>
      <c r="B604" s="256"/>
      <c r="C604" s="257"/>
      <c r="D604" s="236" t="s">
        <v>170</v>
      </c>
      <c r="E604" s="258" t="s">
        <v>1</v>
      </c>
      <c r="F604" s="259" t="s">
        <v>180</v>
      </c>
      <c r="G604" s="257"/>
      <c r="H604" s="260">
        <v>21.728000000000002</v>
      </c>
      <c r="I604" s="261"/>
      <c r="J604" s="257"/>
      <c r="K604" s="257"/>
      <c r="L604" s="262"/>
      <c r="M604" s="263"/>
      <c r="N604" s="264"/>
      <c r="O604" s="264"/>
      <c r="P604" s="264"/>
      <c r="Q604" s="264"/>
      <c r="R604" s="264"/>
      <c r="S604" s="264"/>
      <c r="T604" s="26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6" t="s">
        <v>170</v>
      </c>
      <c r="AU604" s="266" t="s">
        <v>87</v>
      </c>
      <c r="AV604" s="15" t="s">
        <v>168</v>
      </c>
      <c r="AW604" s="15" t="s">
        <v>33</v>
      </c>
      <c r="AX604" s="15" t="s">
        <v>34</v>
      </c>
      <c r="AY604" s="266" t="s">
        <v>162</v>
      </c>
    </row>
    <row r="605" s="2" customFormat="1" ht="16.5" customHeight="1">
      <c r="A605" s="39"/>
      <c r="B605" s="40"/>
      <c r="C605" s="220" t="s">
        <v>705</v>
      </c>
      <c r="D605" s="220" t="s">
        <v>164</v>
      </c>
      <c r="E605" s="221" t="s">
        <v>660</v>
      </c>
      <c r="F605" s="222" t="s">
        <v>661</v>
      </c>
      <c r="G605" s="223" t="s">
        <v>197</v>
      </c>
      <c r="H605" s="224">
        <v>20.893000000000001</v>
      </c>
      <c r="I605" s="225"/>
      <c r="J605" s="226">
        <f>ROUND(I605*H605,1)</f>
        <v>0</v>
      </c>
      <c r="K605" s="227"/>
      <c r="L605" s="45"/>
      <c r="M605" s="228" t="s">
        <v>1</v>
      </c>
      <c r="N605" s="229" t="s">
        <v>43</v>
      </c>
      <c r="O605" s="92"/>
      <c r="P605" s="230">
        <f>O605*H605</f>
        <v>0</v>
      </c>
      <c r="Q605" s="230">
        <v>0</v>
      </c>
      <c r="R605" s="230">
        <f>Q605*H605</f>
        <v>0</v>
      </c>
      <c r="S605" s="230">
        <v>1.6000000000000001</v>
      </c>
      <c r="T605" s="231">
        <f>S605*H605</f>
        <v>33.428800000000003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2" t="s">
        <v>168</v>
      </c>
      <c r="AT605" s="232" t="s">
        <v>164</v>
      </c>
      <c r="AU605" s="232" t="s">
        <v>87</v>
      </c>
      <c r="AY605" s="18" t="s">
        <v>162</v>
      </c>
      <c r="BE605" s="233">
        <f>IF(N605="základní",J605,0)</f>
        <v>0</v>
      </c>
      <c r="BF605" s="233">
        <f>IF(N605="snížená",J605,0)</f>
        <v>0</v>
      </c>
      <c r="BG605" s="233">
        <f>IF(N605="zákl. přenesená",J605,0)</f>
        <v>0</v>
      </c>
      <c r="BH605" s="233">
        <f>IF(N605="sníž. přenesená",J605,0)</f>
        <v>0</v>
      </c>
      <c r="BI605" s="233">
        <f>IF(N605="nulová",J605,0)</f>
        <v>0</v>
      </c>
      <c r="BJ605" s="18" t="s">
        <v>34</v>
      </c>
      <c r="BK605" s="233">
        <f>ROUND(I605*H605,1)</f>
        <v>0</v>
      </c>
      <c r="BL605" s="18" t="s">
        <v>168</v>
      </c>
      <c r="BM605" s="232" t="s">
        <v>1617</v>
      </c>
    </row>
    <row r="606" s="13" customFormat="1">
      <c r="A606" s="13"/>
      <c r="B606" s="234"/>
      <c r="C606" s="235"/>
      <c r="D606" s="236" t="s">
        <v>170</v>
      </c>
      <c r="E606" s="237" t="s">
        <v>1</v>
      </c>
      <c r="F606" s="238" t="s">
        <v>1524</v>
      </c>
      <c r="G606" s="235"/>
      <c r="H606" s="237" t="s">
        <v>1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4" t="s">
        <v>170</v>
      </c>
      <c r="AU606" s="244" t="s">
        <v>87</v>
      </c>
      <c r="AV606" s="13" t="s">
        <v>34</v>
      </c>
      <c r="AW606" s="13" t="s">
        <v>33</v>
      </c>
      <c r="AX606" s="13" t="s">
        <v>78</v>
      </c>
      <c r="AY606" s="244" t="s">
        <v>162</v>
      </c>
    </row>
    <row r="607" s="14" customFormat="1">
      <c r="A607" s="14"/>
      <c r="B607" s="245"/>
      <c r="C607" s="246"/>
      <c r="D607" s="236" t="s">
        <v>170</v>
      </c>
      <c r="E607" s="247" t="s">
        <v>1</v>
      </c>
      <c r="F607" s="248" t="s">
        <v>1618</v>
      </c>
      <c r="G607" s="246"/>
      <c r="H607" s="249">
        <v>7</v>
      </c>
      <c r="I607" s="250"/>
      <c r="J607" s="246"/>
      <c r="K607" s="246"/>
      <c r="L607" s="251"/>
      <c r="M607" s="252"/>
      <c r="N607" s="253"/>
      <c r="O607" s="253"/>
      <c r="P607" s="253"/>
      <c r="Q607" s="253"/>
      <c r="R607" s="253"/>
      <c r="S607" s="253"/>
      <c r="T607" s="25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5" t="s">
        <v>170</v>
      </c>
      <c r="AU607" s="255" t="s">
        <v>87</v>
      </c>
      <c r="AV607" s="14" t="s">
        <v>87</v>
      </c>
      <c r="AW607" s="14" t="s">
        <v>33</v>
      </c>
      <c r="AX607" s="14" t="s">
        <v>78</v>
      </c>
      <c r="AY607" s="255" t="s">
        <v>162</v>
      </c>
    </row>
    <row r="608" s="13" customFormat="1">
      <c r="A608" s="13"/>
      <c r="B608" s="234"/>
      <c r="C608" s="235"/>
      <c r="D608" s="236" t="s">
        <v>170</v>
      </c>
      <c r="E608" s="237" t="s">
        <v>1</v>
      </c>
      <c r="F608" s="238" t="s">
        <v>1369</v>
      </c>
      <c r="G608" s="235"/>
      <c r="H608" s="237" t="s">
        <v>1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4" t="s">
        <v>170</v>
      </c>
      <c r="AU608" s="244" t="s">
        <v>87</v>
      </c>
      <c r="AV608" s="13" t="s">
        <v>34</v>
      </c>
      <c r="AW608" s="13" t="s">
        <v>33</v>
      </c>
      <c r="AX608" s="13" t="s">
        <v>78</v>
      </c>
      <c r="AY608" s="244" t="s">
        <v>162</v>
      </c>
    </row>
    <row r="609" s="14" customFormat="1">
      <c r="A609" s="14"/>
      <c r="B609" s="245"/>
      <c r="C609" s="246"/>
      <c r="D609" s="236" t="s">
        <v>170</v>
      </c>
      <c r="E609" s="247" t="s">
        <v>1</v>
      </c>
      <c r="F609" s="248" t="s">
        <v>1619</v>
      </c>
      <c r="G609" s="246"/>
      <c r="H609" s="249">
        <v>9.7829999999999995</v>
      </c>
      <c r="I609" s="250"/>
      <c r="J609" s="246"/>
      <c r="K609" s="246"/>
      <c r="L609" s="251"/>
      <c r="M609" s="252"/>
      <c r="N609" s="253"/>
      <c r="O609" s="253"/>
      <c r="P609" s="253"/>
      <c r="Q609" s="253"/>
      <c r="R609" s="253"/>
      <c r="S609" s="253"/>
      <c r="T609" s="25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5" t="s">
        <v>170</v>
      </c>
      <c r="AU609" s="255" t="s">
        <v>87</v>
      </c>
      <c r="AV609" s="14" t="s">
        <v>87</v>
      </c>
      <c r="AW609" s="14" t="s">
        <v>33</v>
      </c>
      <c r="AX609" s="14" t="s">
        <v>78</v>
      </c>
      <c r="AY609" s="255" t="s">
        <v>162</v>
      </c>
    </row>
    <row r="610" s="14" customFormat="1">
      <c r="A610" s="14"/>
      <c r="B610" s="245"/>
      <c r="C610" s="246"/>
      <c r="D610" s="236" t="s">
        <v>170</v>
      </c>
      <c r="E610" s="247" t="s">
        <v>1</v>
      </c>
      <c r="F610" s="248" t="s">
        <v>1620</v>
      </c>
      <c r="G610" s="246"/>
      <c r="H610" s="249">
        <v>4.1100000000000003</v>
      </c>
      <c r="I610" s="250"/>
      <c r="J610" s="246"/>
      <c r="K610" s="246"/>
      <c r="L610" s="251"/>
      <c r="M610" s="252"/>
      <c r="N610" s="253"/>
      <c r="O610" s="253"/>
      <c r="P610" s="253"/>
      <c r="Q610" s="253"/>
      <c r="R610" s="253"/>
      <c r="S610" s="253"/>
      <c r="T610" s="25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5" t="s">
        <v>170</v>
      </c>
      <c r="AU610" s="255" t="s">
        <v>87</v>
      </c>
      <c r="AV610" s="14" t="s">
        <v>87</v>
      </c>
      <c r="AW610" s="14" t="s">
        <v>33</v>
      </c>
      <c r="AX610" s="14" t="s">
        <v>78</v>
      </c>
      <c r="AY610" s="255" t="s">
        <v>162</v>
      </c>
    </row>
    <row r="611" s="15" customFormat="1">
      <c r="A611" s="15"/>
      <c r="B611" s="256"/>
      <c r="C611" s="257"/>
      <c r="D611" s="236" t="s">
        <v>170</v>
      </c>
      <c r="E611" s="258" t="s">
        <v>1</v>
      </c>
      <c r="F611" s="259" t="s">
        <v>180</v>
      </c>
      <c r="G611" s="257"/>
      <c r="H611" s="260">
        <v>20.893000000000001</v>
      </c>
      <c r="I611" s="261"/>
      <c r="J611" s="257"/>
      <c r="K611" s="257"/>
      <c r="L611" s="262"/>
      <c r="M611" s="263"/>
      <c r="N611" s="264"/>
      <c r="O611" s="264"/>
      <c r="P611" s="264"/>
      <c r="Q611" s="264"/>
      <c r="R611" s="264"/>
      <c r="S611" s="264"/>
      <c r="T611" s="26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6" t="s">
        <v>170</v>
      </c>
      <c r="AU611" s="266" t="s">
        <v>87</v>
      </c>
      <c r="AV611" s="15" t="s">
        <v>168</v>
      </c>
      <c r="AW611" s="15" t="s">
        <v>33</v>
      </c>
      <c r="AX611" s="15" t="s">
        <v>34</v>
      </c>
      <c r="AY611" s="266" t="s">
        <v>162</v>
      </c>
    </row>
    <row r="612" s="2" customFormat="1" ht="24.15" customHeight="1">
      <c r="A612" s="39"/>
      <c r="B612" s="40"/>
      <c r="C612" s="220" t="s">
        <v>710</v>
      </c>
      <c r="D612" s="220" t="s">
        <v>164</v>
      </c>
      <c r="E612" s="221" t="s">
        <v>668</v>
      </c>
      <c r="F612" s="222" t="s">
        <v>669</v>
      </c>
      <c r="G612" s="223" t="s">
        <v>167</v>
      </c>
      <c r="H612" s="224">
        <v>5.3579999999999997</v>
      </c>
      <c r="I612" s="225"/>
      <c r="J612" s="226">
        <f>ROUND(I612*H612,1)</f>
        <v>0</v>
      </c>
      <c r="K612" s="227"/>
      <c r="L612" s="45"/>
      <c r="M612" s="228" t="s">
        <v>1</v>
      </c>
      <c r="N612" s="229" t="s">
        <v>43</v>
      </c>
      <c r="O612" s="92"/>
      <c r="P612" s="230">
        <f>O612*H612</f>
        <v>0</v>
      </c>
      <c r="Q612" s="230">
        <v>0</v>
      </c>
      <c r="R612" s="230">
        <f>Q612*H612</f>
        <v>0</v>
      </c>
      <c r="S612" s="230">
        <v>0.048000000000000001</v>
      </c>
      <c r="T612" s="231">
        <f>S612*H612</f>
        <v>0.25718399999999997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2" t="s">
        <v>168</v>
      </c>
      <c r="AT612" s="232" t="s">
        <v>164</v>
      </c>
      <c r="AU612" s="232" t="s">
        <v>87</v>
      </c>
      <c r="AY612" s="18" t="s">
        <v>162</v>
      </c>
      <c r="BE612" s="233">
        <f>IF(N612="základní",J612,0)</f>
        <v>0</v>
      </c>
      <c r="BF612" s="233">
        <f>IF(N612="snížená",J612,0)</f>
        <v>0</v>
      </c>
      <c r="BG612" s="233">
        <f>IF(N612="zákl. přenesená",J612,0)</f>
        <v>0</v>
      </c>
      <c r="BH612" s="233">
        <f>IF(N612="sníž. přenesená",J612,0)</f>
        <v>0</v>
      </c>
      <c r="BI612" s="233">
        <f>IF(N612="nulová",J612,0)</f>
        <v>0</v>
      </c>
      <c r="BJ612" s="18" t="s">
        <v>34</v>
      </c>
      <c r="BK612" s="233">
        <f>ROUND(I612*H612,1)</f>
        <v>0</v>
      </c>
      <c r="BL612" s="18" t="s">
        <v>168</v>
      </c>
      <c r="BM612" s="232" t="s">
        <v>1621</v>
      </c>
    </row>
    <row r="613" s="14" customFormat="1">
      <c r="A613" s="14"/>
      <c r="B613" s="245"/>
      <c r="C613" s="246"/>
      <c r="D613" s="236" t="s">
        <v>170</v>
      </c>
      <c r="E613" s="247" t="s">
        <v>1</v>
      </c>
      <c r="F613" s="248" t="s">
        <v>1622</v>
      </c>
      <c r="G613" s="246"/>
      <c r="H613" s="249">
        <v>4.4550000000000001</v>
      </c>
      <c r="I613" s="250"/>
      <c r="J613" s="246"/>
      <c r="K613" s="246"/>
      <c r="L613" s="251"/>
      <c r="M613" s="252"/>
      <c r="N613" s="253"/>
      <c r="O613" s="253"/>
      <c r="P613" s="253"/>
      <c r="Q613" s="253"/>
      <c r="R613" s="253"/>
      <c r="S613" s="253"/>
      <c r="T613" s="25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5" t="s">
        <v>170</v>
      </c>
      <c r="AU613" s="255" t="s">
        <v>87</v>
      </c>
      <c r="AV613" s="14" t="s">
        <v>87</v>
      </c>
      <c r="AW613" s="14" t="s">
        <v>33</v>
      </c>
      <c r="AX613" s="14" t="s">
        <v>78</v>
      </c>
      <c r="AY613" s="255" t="s">
        <v>162</v>
      </c>
    </row>
    <row r="614" s="14" customFormat="1">
      <c r="A614" s="14"/>
      <c r="B614" s="245"/>
      <c r="C614" s="246"/>
      <c r="D614" s="236" t="s">
        <v>170</v>
      </c>
      <c r="E614" s="247" t="s">
        <v>1</v>
      </c>
      <c r="F614" s="248" t="s">
        <v>1553</v>
      </c>
      <c r="G614" s="246"/>
      <c r="H614" s="249">
        <v>0.90300000000000002</v>
      </c>
      <c r="I614" s="250"/>
      <c r="J614" s="246"/>
      <c r="K614" s="246"/>
      <c r="L614" s="251"/>
      <c r="M614" s="252"/>
      <c r="N614" s="253"/>
      <c r="O614" s="253"/>
      <c r="P614" s="253"/>
      <c r="Q614" s="253"/>
      <c r="R614" s="253"/>
      <c r="S614" s="253"/>
      <c r="T614" s="25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5" t="s">
        <v>170</v>
      </c>
      <c r="AU614" s="255" t="s">
        <v>87</v>
      </c>
      <c r="AV614" s="14" t="s">
        <v>87</v>
      </c>
      <c r="AW614" s="14" t="s">
        <v>33</v>
      </c>
      <c r="AX614" s="14" t="s">
        <v>78</v>
      </c>
      <c r="AY614" s="255" t="s">
        <v>162</v>
      </c>
    </row>
    <row r="615" s="15" customFormat="1">
      <c r="A615" s="15"/>
      <c r="B615" s="256"/>
      <c r="C615" s="257"/>
      <c r="D615" s="236" t="s">
        <v>170</v>
      </c>
      <c r="E615" s="258" t="s">
        <v>1</v>
      </c>
      <c r="F615" s="259" t="s">
        <v>180</v>
      </c>
      <c r="G615" s="257"/>
      <c r="H615" s="260">
        <v>5.3579999999999997</v>
      </c>
      <c r="I615" s="261"/>
      <c r="J615" s="257"/>
      <c r="K615" s="257"/>
      <c r="L615" s="262"/>
      <c r="M615" s="263"/>
      <c r="N615" s="264"/>
      <c r="O615" s="264"/>
      <c r="P615" s="264"/>
      <c r="Q615" s="264"/>
      <c r="R615" s="264"/>
      <c r="S615" s="264"/>
      <c r="T615" s="26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6" t="s">
        <v>170</v>
      </c>
      <c r="AU615" s="266" t="s">
        <v>87</v>
      </c>
      <c r="AV615" s="15" t="s">
        <v>168</v>
      </c>
      <c r="AW615" s="15" t="s">
        <v>33</v>
      </c>
      <c r="AX615" s="15" t="s">
        <v>34</v>
      </c>
      <c r="AY615" s="266" t="s">
        <v>162</v>
      </c>
    </row>
    <row r="616" s="2" customFormat="1" ht="24.15" customHeight="1">
      <c r="A616" s="39"/>
      <c r="B616" s="40"/>
      <c r="C616" s="220" t="s">
        <v>714</v>
      </c>
      <c r="D616" s="220" t="s">
        <v>164</v>
      </c>
      <c r="E616" s="221" t="s">
        <v>1623</v>
      </c>
      <c r="F616" s="222" t="s">
        <v>1624</v>
      </c>
      <c r="G616" s="223" t="s">
        <v>167</v>
      </c>
      <c r="H616" s="224">
        <v>8.5250000000000004</v>
      </c>
      <c r="I616" s="225"/>
      <c r="J616" s="226">
        <f>ROUND(I616*H616,1)</f>
        <v>0</v>
      </c>
      <c r="K616" s="227"/>
      <c r="L616" s="45"/>
      <c r="M616" s="228" t="s">
        <v>1</v>
      </c>
      <c r="N616" s="229" t="s">
        <v>43</v>
      </c>
      <c r="O616" s="92"/>
      <c r="P616" s="230">
        <f>O616*H616</f>
        <v>0</v>
      </c>
      <c r="Q616" s="230">
        <v>0</v>
      </c>
      <c r="R616" s="230">
        <f>Q616*H616</f>
        <v>0</v>
      </c>
      <c r="S616" s="230">
        <v>0.037999999999999999</v>
      </c>
      <c r="T616" s="231">
        <f>S616*H616</f>
        <v>0.32395000000000002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2" t="s">
        <v>168</v>
      </c>
      <c r="AT616" s="232" t="s">
        <v>164</v>
      </c>
      <c r="AU616" s="232" t="s">
        <v>87</v>
      </c>
      <c r="AY616" s="18" t="s">
        <v>162</v>
      </c>
      <c r="BE616" s="233">
        <f>IF(N616="základní",J616,0)</f>
        <v>0</v>
      </c>
      <c r="BF616" s="233">
        <f>IF(N616="snížená",J616,0)</f>
        <v>0</v>
      </c>
      <c r="BG616" s="233">
        <f>IF(N616="zákl. přenesená",J616,0)</f>
        <v>0</v>
      </c>
      <c r="BH616" s="233">
        <f>IF(N616="sníž. přenesená",J616,0)</f>
        <v>0</v>
      </c>
      <c r="BI616" s="233">
        <f>IF(N616="nulová",J616,0)</f>
        <v>0</v>
      </c>
      <c r="BJ616" s="18" t="s">
        <v>34</v>
      </c>
      <c r="BK616" s="233">
        <f>ROUND(I616*H616,1)</f>
        <v>0</v>
      </c>
      <c r="BL616" s="18" t="s">
        <v>168</v>
      </c>
      <c r="BM616" s="232" t="s">
        <v>1625</v>
      </c>
    </row>
    <row r="617" s="14" customFormat="1">
      <c r="A617" s="14"/>
      <c r="B617" s="245"/>
      <c r="C617" s="246"/>
      <c r="D617" s="236" t="s">
        <v>170</v>
      </c>
      <c r="E617" s="247" t="s">
        <v>1</v>
      </c>
      <c r="F617" s="248" t="s">
        <v>1550</v>
      </c>
      <c r="G617" s="246"/>
      <c r="H617" s="249">
        <v>6.5250000000000004</v>
      </c>
      <c r="I617" s="250"/>
      <c r="J617" s="246"/>
      <c r="K617" s="246"/>
      <c r="L617" s="251"/>
      <c r="M617" s="252"/>
      <c r="N617" s="253"/>
      <c r="O617" s="253"/>
      <c r="P617" s="253"/>
      <c r="Q617" s="253"/>
      <c r="R617" s="253"/>
      <c r="S617" s="253"/>
      <c r="T617" s="25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5" t="s">
        <v>170</v>
      </c>
      <c r="AU617" s="255" t="s">
        <v>87</v>
      </c>
      <c r="AV617" s="14" t="s">
        <v>87</v>
      </c>
      <c r="AW617" s="14" t="s">
        <v>33</v>
      </c>
      <c r="AX617" s="14" t="s">
        <v>78</v>
      </c>
      <c r="AY617" s="255" t="s">
        <v>162</v>
      </c>
    </row>
    <row r="618" s="14" customFormat="1">
      <c r="A618" s="14"/>
      <c r="B618" s="245"/>
      <c r="C618" s="246"/>
      <c r="D618" s="236" t="s">
        <v>170</v>
      </c>
      <c r="E618" s="247" t="s">
        <v>1</v>
      </c>
      <c r="F618" s="248" t="s">
        <v>1552</v>
      </c>
      <c r="G618" s="246"/>
      <c r="H618" s="249">
        <v>2</v>
      </c>
      <c r="I618" s="250"/>
      <c r="J618" s="246"/>
      <c r="K618" s="246"/>
      <c r="L618" s="251"/>
      <c r="M618" s="252"/>
      <c r="N618" s="253"/>
      <c r="O618" s="253"/>
      <c r="P618" s="253"/>
      <c r="Q618" s="253"/>
      <c r="R618" s="253"/>
      <c r="S618" s="253"/>
      <c r="T618" s="25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5" t="s">
        <v>170</v>
      </c>
      <c r="AU618" s="255" t="s">
        <v>87</v>
      </c>
      <c r="AV618" s="14" t="s">
        <v>87</v>
      </c>
      <c r="AW618" s="14" t="s">
        <v>33</v>
      </c>
      <c r="AX618" s="14" t="s">
        <v>78</v>
      </c>
      <c r="AY618" s="255" t="s">
        <v>162</v>
      </c>
    </row>
    <row r="619" s="15" customFormat="1">
      <c r="A619" s="15"/>
      <c r="B619" s="256"/>
      <c r="C619" s="257"/>
      <c r="D619" s="236" t="s">
        <v>170</v>
      </c>
      <c r="E619" s="258" t="s">
        <v>1</v>
      </c>
      <c r="F619" s="259" t="s">
        <v>180</v>
      </c>
      <c r="G619" s="257"/>
      <c r="H619" s="260">
        <v>8.5250000000000004</v>
      </c>
      <c r="I619" s="261"/>
      <c r="J619" s="257"/>
      <c r="K619" s="257"/>
      <c r="L619" s="262"/>
      <c r="M619" s="263"/>
      <c r="N619" s="264"/>
      <c r="O619" s="264"/>
      <c r="P619" s="264"/>
      <c r="Q619" s="264"/>
      <c r="R619" s="264"/>
      <c r="S619" s="264"/>
      <c r="T619" s="26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6" t="s">
        <v>170</v>
      </c>
      <c r="AU619" s="266" t="s">
        <v>87</v>
      </c>
      <c r="AV619" s="15" t="s">
        <v>168</v>
      </c>
      <c r="AW619" s="15" t="s">
        <v>33</v>
      </c>
      <c r="AX619" s="15" t="s">
        <v>34</v>
      </c>
      <c r="AY619" s="266" t="s">
        <v>162</v>
      </c>
    </row>
    <row r="620" s="2" customFormat="1" ht="24.15" customHeight="1">
      <c r="A620" s="39"/>
      <c r="B620" s="40"/>
      <c r="C620" s="220" t="s">
        <v>719</v>
      </c>
      <c r="D620" s="220" t="s">
        <v>164</v>
      </c>
      <c r="E620" s="221" t="s">
        <v>674</v>
      </c>
      <c r="F620" s="222" t="s">
        <v>675</v>
      </c>
      <c r="G620" s="223" t="s">
        <v>167</v>
      </c>
      <c r="H620" s="224">
        <v>210.91999999999999</v>
      </c>
      <c r="I620" s="225"/>
      <c r="J620" s="226">
        <f>ROUND(I620*H620,1)</f>
        <v>0</v>
      </c>
      <c r="K620" s="227"/>
      <c r="L620" s="45"/>
      <c r="M620" s="228" t="s">
        <v>1</v>
      </c>
      <c r="N620" s="229" t="s">
        <v>43</v>
      </c>
      <c r="O620" s="92"/>
      <c r="P620" s="230">
        <f>O620*H620</f>
        <v>0</v>
      </c>
      <c r="Q620" s="230">
        <v>0</v>
      </c>
      <c r="R620" s="230">
        <f>Q620*H620</f>
        <v>0</v>
      </c>
      <c r="S620" s="230">
        <v>0.034000000000000002</v>
      </c>
      <c r="T620" s="231">
        <f>S620*H620</f>
        <v>7.1712800000000003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2" t="s">
        <v>168</v>
      </c>
      <c r="AT620" s="232" t="s">
        <v>164</v>
      </c>
      <c r="AU620" s="232" t="s">
        <v>87</v>
      </c>
      <c r="AY620" s="18" t="s">
        <v>162</v>
      </c>
      <c r="BE620" s="233">
        <f>IF(N620="základní",J620,0)</f>
        <v>0</v>
      </c>
      <c r="BF620" s="233">
        <f>IF(N620="snížená",J620,0)</f>
        <v>0</v>
      </c>
      <c r="BG620" s="233">
        <f>IF(N620="zákl. přenesená",J620,0)</f>
        <v>0</v>
      </c>
      <c r="BH620" s="233">
        <f>IF(N620="sníž. přenesená",J620,0)</f>
        <v>0</v>
      </c>
      <c r="BI620" s="233">
        <f>IF(N620="nulová",J620,0)</f>
        <v>0</v>
      </c>
      <c r="BJ620" s="18" t="s">
        <v>34</v>
      </c>
      <c r="BK620" s="233">
        <f>ROUND(I620*H620,1)</f>
        <v>0</v>
      </c>
      <c r="BL620" s="18" t="s">
        <v>168</v>
      </c>
      <c r="BM620" s="232" t="s">
        <v>1626</v>
      </c>
    </row>
    <row r="621" s="14" customFormat="1">
      <c r="A621" s="14"/>
      <c r="B621" s="245"/>
      <c r="C621" s="246"/>
      <c r="D621" s="236" t="s">
        <v>170</v>
      </c>
      <c r="E621" s="247" t="s">
        <v>1</v>
      </c>
      <c r="F621" s="248" t="s">
        <v>1547</v>
      </c>
      <c r="G621" s="246"/>
      <c r="H621" s="249">
        <v>30</v>
      </c>
      <c r="I621" s="250"/>
      <c r="J621" s="246"/>
      <c r="K621" s="246"/>
      <c r="L621" s="251"/>
      <c r="M621" s="252"/>
      <c r="N621" s="253"/>
      <c r="O621" s="253"/>
      <c r="P621" s="253"/>
      <c r="Q621" s="253"/>
      <c r="R621" s="253"/>
      <c r="S621" s="253"/>
      <c r="T621" s="25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5" t="s">
        <v>170</v>
      </c>
      <c r="AU621" s="255" t="s">
        <v>87</v>
      </c>
      <c r="AV621" s="14" t="s">
        <v>87</v>
      </c>
      <c r="AW621" s="14" t="s">
        <v>33</v>
      </c>
      <c r="AX621" s="14" t="s">
        <v>78</v>
      </c>
      <c r="AY621" s="255" t="s">
        <v>162</v>
      </c>
    </row>
    <row r="622" s="14" customFormat="1">
      <c r="A622" s="14"/>
      <c r="B622" s="245"/>
      <c r="C622" s="246"/>
      <c r="D622" s="236" t="s">
        <v>170</v>
      </c>
      <c r="E622" s="247" t="s">
        <v>1</v>
      </c>
      <c r="F622" s="248" t="s">
        <v>1548</v>
      </c>
      <c r="G622" s="246"/>
      <c r="H622" s="249">
        <v>158.40000000000001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5" t="s">
        <v>170</v>
      </c>
      <c r="AU622" s="255" t="s">
        <v>87</v>
      </c>
      <c r="AV622" s="14" t="s">
        <v>87</v>
      </c>
      <c r="AW622" s="14" t="s">
        <v>33</v>
      </c>
      <c r="AX622" s="14" t="s">
        <v>78</v>
      </c>
      <c r="AY622" s="255" t="s">
        <v>162</v>
      </c>
    </row>
    <row r="623" s="14" customFormat="1">
      <c r="A623" s="14"/>
      <c r="B623" s="245"/>
      <c r="C623" s="246"/>
      <c r="D623" s="236" t="s">
        <v>170</v>
      </c>
      <c r="E623" s="247" t="s">
        <v>1</v>
      </c>
      <c r="F623" s="248" t="s">
        <v>1549</v>
      </c>
      <c r="G623" s="246"/>
      <c r="H623" s="249">
        <v>19.32</v>
      </c>
      <c r="I623" s="250"/>
      <c r="J623" s="246"/>
      <c r="K623" s="246"/>
      <c r="L623" s="251"/>
      <c r="M623" s="252"/>
      <c r="N623" s="253"/>
      <c r="O623" s="253"/>
      <c r="P623" s="253"/>
      <c r="Q623" s="253"/>
      <c r="R623" s="253"/>
      <c r="S623" s="253"/>
      <c r="T623" s="25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5" t="s">
        <v>170</v>
      </c>
      <c r="AU623" s="255" t="s">
        <v>87</v>
      </c>
      <c r="AV623" s="14" t="s">
        <v>87</v>
      </c>
      <c r="AW623" s="14" t="s">
        <v>33</v>
      </c>
      <c r="AX623" s="14" t="s">
        <v>78</v>
      </c>
      <c r="AY623" s="255" t="s">
        <v>162</v>
      </c>
    </row>
    <row r="624" s="14" customFormat="1">
      <c r="A624" s="14"/>
      <c r="B624" s="245"/>
      <c r="C624" s="246"/>
      <c r="D624" s="236" t="s">
        <v>170</v>
      </c>
      <c r="E624" s="247" t="s">
        <v>1</v>
      </c>
      <c r="F624" s="248" t="s">
        <v>1551</v>
      </c>
      <c r="G624" s="246"/>
      <c r="H624" s="249">
        <v>3.2000000000000002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5" t="s">
        <v>170</v>
      </c>
      <c r="AU624" s="255" t="s">
        <v>87</v>
      </c>
      <c r="AV624" s="14" t="s">
        <v>87</v>
      </c>
      <c r="AW624" s="14" t="s">
        <v>33</v>
      </c>
      <c r="AX624" s="14" t="s">
        <v>78</v>
      </c>
      <c r="AY624" s="255" t="s">
        <v>162</v>
      </c>
    </row>
    <row r="625" s="15" customFormat="1">
      <c r="A625" s="15"/>
      <c r="B625" s="256"/>
      <c r="C625" s="257"/>
      <c r="D625" s="236" t="s">
        <v>170</v>
      </c>
      <c r="E625" s="258" t="s">
        <v>1</v>
      </c>
      <c r="F625" s="259" t="s">
        <v>180</v>
      </c>
      <c r="G625" s="257"/>
      <c r="H625" s="260">
        <v>210.91999999999999</v>
      </c>
      <c r="I625" s="261"/>
      <c r="J625" s="257"/>
      <c r="K625" s="257"/>
      <c r="L625" s="262"/>
      <c r="M625" s="263"/>
      <c r="N625" s="264"/>
      <c r="O625" s="264"/>
      <c r="P625" s="264"/>
      <c r="Q625" s="264"/>
      <c r="R625" s="264"/>
      <c r="S625" s="264"/>
      <c r="T625" s="26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6" t="s">
        <v>170</v>
      </c>
      <c r="AU625" s="266" t="s">
        <v>87</v>
      </c>
      <c r="AV625" s="15" t="s">
        <v>168</v>
      </c>
      <c r="AW625" s="15" t="s">
        <v>33</v>
      </c>
      <c r="AX625" s="15" t="s">
        <v>34</v>
      </c>
      <c r="AY625" s="266" t="s">
        <v>162</v>
      </c>
    </row>
    <row r="626" s="2" customFormat="1" ht="21.75" customHeight="1">
      <c r="A626" s="39"/>
      <c r="B626" s="40"/>
      <c r="C626" s="220" t="s">
        <v>725</v>
      </c>
      <c r="D626" s="220" t="s">
        <v>164</v>
      </c>
      <c r="E626" s="221" t="s">
        <v>680</v>
      </c>
      <c r="F626" s="222" t="s">
        <v>681</v>
      </c>
      <c r="G626" s="223" t="s">
        <v>167</v>
      </c>
      <c r="H626" s="224">
        <v>3.6360000000000001</v>
      </c>
      <c r="I626" s="225"/>
      <c r="J626" s="226">
        <f>ROUND(I626*H626,1)</f>
        <v>0</v>
      </c>
      <c r="K626" s="227"/>
      <c r="L626" s="45"/>
      <c r="M626" s="228" t="s">
        <v>1</v>
      </c>
      <c r="N626" s="229" t="s">
        <v>43</v>
      </c>
      <c r="O626" s="92"/>
      <c r="P626" s="230">
        <f>O626*H626</f>
        <v>0</v>
      </c>
      <c r="Q626" s="230">
        <v>0</v>
      </c>
      <c r="R626" s="230">
        <f>Q626*H626</f>
        <v>0</v>
      </c>
      <c r="S626" s="230">
        <v>0.087999999999999995</v>
      </c>
      <c r="T626" s="231">
        <f>S626*H626</f>
        <v>0.31996799999999997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2" t="s">
        <v>168</v>
      </c>
      <c r="AT626" s="232" t="s">
        <v>164</v>
      </c>
      <c r="AU626" s="232" t="s">
        <v>87</v>
      </c>
      <c r="AY626" s="18" t="s">
        <v>162</v>
      </c>
      <c r="BE626" s="233">
        <f>IF(N626="základní",J626,0)</f>
        <v>0</v>
      </c>
      <c r="BF626" s="233">
        <f>IF(N626="snížená",J626,0)</f>
        <v>0</v>
      </c>
      <c r="BG626" s="233">
        <f>IF(N626="zákl. přenesená",J626,0)</f>
        <v>0</v>
      </c>
      <c r="BH626" s="233">
        <f>IF(N626="sníž. přenesená",J626,0)</f>
        <v>0</v>
      </c>
      <c r="BI626" s="233">
        <f>IF(N626="nulová",J626,0)</f>
        <v>0</v>
      </c>
      <c r="BJ626" s="18" t="s">
        <v>34</v>
      </c>
      <c r="BK626" s="233">
        <f>ROUND(I626*H626,1)</f>
        <v>0</v>
      </c>
      <c r="BL626" s="18" t="s">
        <v>168</v>
      </c>
      <c r="BM626" s="232" t="s">
        <v>1627</v>
      </c>
    </row>
    <row r="627" s="14" customFormat="1">
      <c r="A627" s="14"/>
      <c r="B627" s="245"/>
      <c r="C627" s="246"/>
      <c r="D627" s="236" t="s">
        <v>170</v>
      </c>
      <c r="E627" s="247" t="s">
        <v>1</v>
      </c>
      <c r="F627" s="248" t="s">
        <v>683</v>
      </c>
      <c r="G627" s="246"/>
      <c r="H627" s="249">
        <v>3.6360000000000001</v>
      </c>
      <c r="I627" s="250"/>
      <c r="J627" s="246"/>
      <c r="K627" s="246"/>
      <c r="L627" s="251"/>
      <c r="M627" s="252"/>
      <c r="N627" s="253"/>
      <c r="O627" s="253"/>
      <c r="P627" s="253"/>
      <c r="Q627" s="253"/>
      <c r="R627" s="253"/>
      <c r="S627" s="253"/>
      <c r="T627" s="25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5" t="s">
        <v>170</v>
      </c>
      <c r="AU627" s="255" t="s">
        <v>87</v>
      </c>
      <c r="AV627" s="14" t="s">
        <v>87</v>
      </c>
      <c r="AW627" s="14" t="s">
        <v>33</v>
      </c>
      <c r="AX627" s="14" t="s">
        <v>34</v>
      </c>
      <c r="AY627" s="255" t="s">
        <v>162</v>
      </c>
    </row>
    <row r="628" s="2" customFormat="1" ht="24.15" customHeight="1">
      <c r="A628" s="39"/>
      <c r="B628" s="40"/>
      <c r="C628" s="220" t="s">
        <v>733</v>
      </c>
      <c r="D628" s="220" t="s">
        <v>164</v>
      </c>
      <c r="E628" s="221" t="s">
        <v>1628</v>
      </c>
      <c r="F628" s="222" t="s">
        <v>1629</v>
      </c>
      <c r="G628" s="223" t="s">
        <v>167</v>
      </c>
      <c r="H628" s="224">
        <v>27.788</v>
      </c>
      <c r="I628" s="225"/>
      <c r="J628" s="226">
        <f>ROUND(I628*H628,1)</f>
        <v>0</v>
      </c>
      <c r="K628" s="227"/>
      <c r="L628" s="45"/>
      <c r="M628" s="228" t="s">
        <v>1</v>
      </c>
      <c r="N628" s="229" t="s">
        <v>43</v>
      </c>
      <c r="O628" s="92"/>
      <c r="P628" s="230">
        <f>O628*H628</f>
        <v>0</v>
      </c>
      <c r="Q628" s="230">
        <v>0</v>
      </c>
      <c r="R628" s="230">
        <f>Q628*H628</f>
        <v>0</v>
      </c>
      <c r="S628" s="230">
        <v>0.041000000000000002</v>
      </c>
      <c r="T628" s="231">
        <f>S628*H628</f>
        <v>1.139308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2" t="s">
        <v>168</v>
      </c>
      <c r="AT628" s="232" t="s">
        <v>164</v>
      </c>
      <c r="AU628" s="232" t="s">
        <v>87</v>
      </c>
      <c r="AY628" s="18" t="s">
        <v>162</v>
      </c>
      <c r="BE628" s="233">
        <f>IF(N628="základní",J628,0)</f>
        <v>0</v>
      </c>
      <c r="BF628" s="233">
        <f>IF(N628="snížená",J628,0)</f>
        <v>0</v>
      </c>
      <c r="BG628" s="233">
        <f>IF(N628="zákl. přenesená",J628,0)</f>
        <v>0</v>
      </c>
      <c r="BH628" s="233">
        <f>IF(N628="sníž. přenesená",J628,0)</f>
        <v>0</v>
      </c>
      <c r="BI628" s="233">
        <f>IF(N628="nulová",J628,0)</f>
        <v>0</v>
      </c>
      <c r="BJ628" s="18" t="s">
        <v>34</v>
      </c>
      <c r="BK628" s="233">
        <f>ROUND(I628*H628,1)</f>
        <v>0</v>
      </c>
      <c r="BL628" s="18" t="s">
        <v>168</v>
      </c>
      <c r="BM628" s="232" t="s">
        <v>1630</v>
      </c>
    </row>
    <row r="629" s="13" customFormat="1">
      <c r="A629" s="13"/>
      <c r="B629" s="234"/>
      <c r="C629" s="235"/>
      <c r="D629" s="236" t="s">
        <v>170</v>
      </c>
      <c r="E629" s="237" t="s">
        <v>1</v>
      </c>
      <c r="F629" s="238" t="s">
        <v>1631</v>
      </c>
      <c r="G629" s="235"/>
      <c r="H629" s="237" t="s">
        <v>1</v>
      </c>
      <c r="I629" s="239"/>
      <c r="J629" s="235"/>
      <c r="K629" s="235"/>
      <c r="L629" s="240"/>
      <c r="M629" s="241"/>
      <c r="N629" s="242"/>
      <c r="O629" s="242"/>
      <c r="P629" s="242"/>
      <c r="Q629" s="242"/>
      <c r="R629" s="242"/>
      <c r="S629" s="242"/>
      <c r="T629" s="24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4" t="s">
        <v>170</v>
      </c>
      <c r="AU629" s="244" t="s">
        <v>87</v>
      </c>
      <c r="AV629" s="13" t="s">
        <v>34</v>
      </c>
      <c r="AW629" s="13" t="s">
        <v>33</v>
      </c>
      <c r="AX629" s="13" t="s">
        <v>78</v>
      </c>
      <c r="AY629" s="244" t="s">
        <v>162</v>
      </c>
    </row>
    <row r="630" s="14" customFormat="1">
      <c r="A630" s="14"/>
      <c r="B630" s="245"/>
      <c r="C630" s="246"/>
      <c r="D630" s="236" t="s">
        <v>170</v>
      </c>
      <c r="E630" s="247" t="s">
        <v>1</v>
      </c>
      <c r="F630" s="248" t="s">
        <v>1632</v>
      </c>
      <c r="G630" s="246"/>
      <c r="H630" s="249">
        <v>24.225000000000001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170</v>
      </c>
      <c r="AU630" s="255" t="s">
        <v>87</v>
      </c>
      <c r="AV630" s="14" t="s">
        <v>87</v>
      </c>
      <c r="AW630" s="14" t="s">
        <v>33</v>
      </c>
      <c r="AX630" s="14" t="s">
        <v>78</v>
      </c>
      <c r="AY630" s="255" t="s">
        <v>162</v>
      </c>
    </row>
    <row r="631" s="14" customFormat="1">
      <c r="A631" s="14"/>
      <c r="B631" s="245"/>
      <c r="C631" s="246"/>
      <c r="D631" s="236" t="s">
        <v>170</v>
      </c>
      <c r="E631" s="247" t="s">
        <v>1</v>
      </c>
      <c r="F631" s="248" t="s">
        <v>1633</v>
      </c>
      <c r="G631" s="246"/>
      <c r="H631" s="249">
        <v>3.5630000000000002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5" t="s">
        <v>170</v>
      </c>
      <c r="AU631" s="255" t="s">
        <v>87</v>
      </c>
      <c r="AV631" s="14" t="s">
        <v>87</v>
      </c>
      <c r="AW631" s="14" t="s">
        <v>33</v>
      </c>
      <c r="AX631" s="14" t="s">
        <v>78</v>
      </c>
      <c r="AY631" s="255" t="s">
        <v>162</v>
      </c>
    </row>
    <row r="632" s="15" customFormat="1">
      <c r="A632" s="15"/>
      <c r="B632" s="256"/>
      <c r="C632" s="257"/>
      <c r="D632" s="236" t="s">
        <v>170</v>
      </c>
      <c r="E632" s="258" t="s">
        <v>1</v>
      </c>
      <c r="F632" s="259" t="s">
        <v>180</v>
      </c>
      <c r="G632" s="257"/>
      <c r="H632" s="260">
        <v>27.788</v>
      </c>
      <c r="I632" s="261"/>
      <c r="J632" s="257"/>
      <c r="K632" s="257"/>
      <c r="L632" s="262"/>
      <c r="M632" s="263"/>
      <c r="N632" s="264"/>
      <c r="O632" s="264"/>
      <c r="P632" s="264"/>
      <c r="Q632" s="264"/>
      <c r="R632" s="264"/>
      <c r="S632" s="264"/>
      <c r="T632" s="26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6" t="s">
        <v>170</v>
      </c>
      <c r="AU632" s="266" t="s">
        <v>87</v>
      </c>
      <c r="AV632" s="15" t="s">
        <v>168</v>
      </c>
      <c r="AW632" s="15" t="s">
        <v>33</v>
      </c>
      <c r="AX632" s="15" t="s">
        <v>34</v>
      </c>
      <c r="AY632" s="266" t="s">
        <v>162</v>
      </c>
    </row>
    <row r="633" s="2" customFormat="1" ht="24.15" customHeight="1">
      <c r="A633" s="39"/>
      <c r="B633" s="40"/>
      <c r="C633" s="220" t="s">
        <v>743</v>
      </c>
      <c r="D633" s="220" t="s">
        <v>164</v>
      </c>
      <c r="E633" s="221" t="s">
        <v>685</v>
      </c>
      <c r="F633" s="222" t="s">
        <v>686</v>
      </c>
      <c r="G633" s="223" t="s">
        <v>589</v>
      </c>
      <c r="H633" s="224">
        <v>14</v>
      </c>
      <c r="I633" s="225"/>
      <c r="J633" s="226">
        <f>ROUND(I633*H633,1)</f>
        <v>0</v>
      </c>
      <c r="K633" s="227"/>
      <c r="L633" s="45"/>
      <c r="M633" s="228" t="s">
        <v>1</v>
      </c>
      <c r="N633" s="229" t="s">
        <v>43</v>
      </c>
      <c r="O633" s="92"/>
      <c r="P633" s="230">
        <f>O633*H633</f>
        <v>0</v>
      </c>
      <c r="Q633" s="230">
        <v>0</v>
      </c>
      <c r="R633" s="230">
        <f>Q633*H633</f>
        <v>0</v>
      </c>
      <c r="S633" s="230">
        <v>0.20699999999999999</v>
      </c>
      <c r="T633" s="231">
        <f>S633*H633</f>
        <v>2.8979999999999997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2" t="s">
        <v>168</v>
      </c>
      <c r="AT633" s="232" t="s">
        <v>164</v>
      </c>
      <c r="AU633" s="232" t="s">
        <v>87</v>
      </c>
      <c r="AY633" s="18" t="s">
        <v>162</v>
      </c>
      <c r="BE633" s="233">
        <f>IF(N633="základní",J633,0)</f>
        <v>0</v>
      </c>
      <c r="BF633" s="233">
        <f>IF(N633="snížená",J633,0)</f>
        <v>0</v>
      </c>
      <c r="BG633" s="233">
        <f>IF(N633="zákl. přenesená",J633,0)</f>
        <v>0</v>
      </c>
      <c r="BH633" s="233">
        <f>IF(N633="sníž. přenesená",J633,0)</f>
        <v>0</v>
      </c>
      <c r="BI633" s="233">
        <f>IF(N633="nulová",J633,0)</f>
        <v>0</v>
      </c>
      <c r="BJ633" s="18" t="s">
        <v>34</v>
      </c>
      <c r="BK633" s="233">
        <f>ROUND(I633*H633,1)</f>
        <v>0</v>
      </c>
      <c r="BL633" s="18" t="s">
        <v>168</v>
      </c>
      <c r="BM633" s="232" t="s">
        <v>1634</v>
      </c>
    </row>
    <row r="634" s="13" customFormat="1">
      <c r="A634" s="13"/>
      <c r="B634" s="234"/>
      <c r="C634" s="235"/>
      <c r="D634" s="236" t="s">
        <v>170</v>
      </c>
      <c r="E634" s="237" t="s">
        <v>1</v>
      </c>
      <c r="F634" s="238" t="s">
        <v>688</v>
      </c>
      <c r="G634" s="235"/>
      <c r="H634" s="237" t="s">
        <v>1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170</v>
      </c>
      <c r="AU634" s="244" t="s">
        <v>87</v>
      </c>
      <c r="AV634" s="13" t="s">
        <v>34</v>
      </c>
      <c r="AW634" s="13" t="s">
        <v>33</v>
      </c>
      <c r="AX634" s="13" t="s">
        <v>78</v>
      </c>
      <c r="AY634" s="244" t="s">
        <v>162</v>
      </c>
    </row>
    <row r="635" s="14" customFormat="1">
      <c r="A635" s="14"/>
      <c r="B635" s="245"/>
      <c r="C635" s="246"/>
      <c r="D635" s="236" t="s">
        <v>170</v>
      </c>
      <c r="E635" s="247" t="s">
        <v>1</v>
      </c>
      <c r="F635" s="248" t="s">
        <v>1576</v>
      </c>
      <c r="G635" s="246"/>
      <c r="H635" s="249">
        <v>14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5" t="s">
        <v>170</v>
      </c>
      <c r="AU635" s="255" t="s">
        <v>87</v>
      </c>
      <c r="AV635" s="14" t="s">
        <v>87</v>
      </c>
      <c r="AW635" s="14" t="s">
        <v>33</v>
      </c>
      <c r="AX635" s="14" t="s">
        <v>34</v>
      </c>
      <c r="AY635" s="255" t="s">
        <v>162</v>
      </c>
    </row>
    <row r="636" s="2" customFormat="1" ht="33" customHeight="1">
      <c r="A636" s="39"/>
      <c r="B636" s="40"/>
      <c r="C636" s="220" t="s">
        <v>748</v>
      </c>
      <c r="D636" s="220" t="s">
        <v>164</v>
      </c>
      <c r="E636" s="221" t="s">
        <v>1635</v>
      </c>
      <c r="F636" s="222" t="s">
        <v>1636</v>
      </c>
      <c r="G636" s="223" t="s">
        <v>167</v>
      </c>
      <c r="H636" s="224">
        <v>317.69999999999999</v>
      </c>
      <c r="I636" s="225"/>
      <c r="J636" s="226">
        <f>ROUND(I636*H636,1)</f>
        <v>0</v>
      </c>
      <c r="K636" s="227"/>
      <c r="L636" s="45"/>
      <c r="M636" s="228" t="s">
        <v>1</v>
      </c>
      <c r="N636" s="229" t="s">
        <v>43</v>
      </c>
      <c r="O636" s="92"/>
      <c r="P636" s="230">
        <f>O636*H636</f>
        <v>0</v>
      </c>
      <c r="Q636" s="230">
        <v>0</v>
      </c>
      <c r="R636" s="230">
        <f>Q636*H636</f>
        <v>0</v>
      </c>
      <c r="S636" s="230">
        <v>0.045999999999999999</v>
      </c>
      <c r="T636" s="231">
        <f>S636*H636</f>
        <v>14.614199999999999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2" t="s">
        <v>168</v>
      </c>
      <c r="AT636" s="232" t="s">
        <v>164</v>
      </c>
      <c r="AU636" s="232" t="s">
        <v>87</v>
      </c>
      <c r="AY636" s="18" t="s">
        <v>162</v>
      </c>
      <c r="BE636" s="233">
        <f>IF(N636="základní",J636,0)</f>
        <v>0</v>
      </c>
      <c r="BF636" s="233">
        <f>IF(N636="snížená",J636,0)</f>
        <v>0</v>
      </c>
      <c r="BG636" s="233">
        <f>IF(N636="zákl. přenesená",J636,0)</f>
        <v>0</v>
      </c>
      <c r="BH636" s="233">
        <f>IF(N636="sníž. přenesená",J636,0)</f>
        <v>0</v>
      </c>
      <c r="BI636" s="233">
        <f>IF(N636="nulová",J636,0)</f>
        <v>0</v>
      </c>
      <c r="BJ636" s="18" t="s">
        <v>34</v>
      </c>
      <c r="BK636" s="233">
        <f>ROUND(I636*H636,1)</f>
        <v>0</v>
      </c>
      <c r="BL636" s="18" t="s">
        <v>168</v>
      </c>
      <c r="BM636" s="232" t="s">
        <v>1637</v>
      </c>
    </row>
    <row r="637" s="13" customFormat="1">
      <c r="A637" s="13"/>
      <c r="B637" s="234"/>
      <c r="C637" s="235"/>
      <c r="D637" s="236" t="s">
        <v>170</v>
      </c>
      <c r="E637" s="237" t="s">
        <v>1</v>
      </c>
      <c r="F637" s="238" t="s">
        <v>1638</v>
      </c>
      <c r="G637" s="235"/>
      <c r="H637" s="237" t="s">
        <v>1</v>
      </c>
      <c r="I637" s="239"/>
      <c r="J637" s="235"/>
      <c r="K637" s="235"/>
      <c r="L637" s="240"/>
      <c r="M637" s="241"/>
      <c r="N637" s="242"/>
      <c r="O637" s="242"/>
      <c r="P637" s="242"/>
      <c r="Q637" s="242"/>
      <c r="R637" s="242"/>
      <c r="S637" s="242"/>
      <c r="T637" s="24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4" t="s">
        <v>170</v>
      </c>
      <c r="AU637" s="244" t="s">
        <v>87</v>
      </c>
      <c r="AV637" s="13" t="s">
        <v>34</v>
      </c>
      <c r="AW637" s="13" t="s">
        <v>33</v>
      </c>
      <c r="AX637" s="13" t="s">
        <v>78</v>
      </c>
      <c r="AY637" s="244" t="s">
        <v>162</v>
      </c>
    </row>
    <row r="638" s="13" customFormat="1">
      <c r="A638" s="13"/>
      <c r="B638" s="234"/>
      <c r="C638" s="235"/>
      <c r="D638" s="236" t="s">
        <v>170</v>
      </c>
      <c r="E638" s="237" t="s">
        <v>1</v>
      </c>
      <c r="F638" s="238" t="s">
        <v>1318</v>
      </c>
      <c r="G638" s="235"/>
      <c r="H638" s="237" t="s">
        <v>1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4" t="s">
        <v>170</v>
      </c>
      <c r="AU638" s="244" t="s">
        <v>87</v>
      </c>
      <c r="AV638" s="13" t="s">
        <v>34</v>
      </c>
      <c r="AW638" s="13" t="s">
        <v>33</v>
      </c>
      <c r="AX638" s="13" t="s">
        <v>78</v>
      </c>
      <c r="AY638" s="244" t="s">
        <v>162</v>
      </c>
    </row>
    <row r="639" s="14" customFormat="1">
      <c r="A639" s="14"/>
      <c r="B639" s="245"/>
      <c r="C639" s="246"/>
      <c r="D639" s="236" t="s">
        <v>170</v>
      </c>
      <c r="E639" s="247" t="s">
        <v>1</v>
      </c>
      <c r="F639" s="248" t="s">
        <v>1639</v>
      </c>
      <c r="G639" s="246"/>
      <c r="H639" s="249">
        <v>93.825000000000003</v>
      </c>
      <c r="I639" s="250"/>
      <c r="J639" s="246"/>
      <c r="K639" s="246"/>
      <c r="L639" s="251"/>
      <c r="M639" s="252"/>
      <c r="N639" s="253"/>
      <c r="O639" s="253"/>
      <c r="P639" s="253"/>
      <c r="Q639" s="253"/>
      <c r="R639" s="253"/>
      <c r="S639" s="253"/>
      <c r="T639" s="25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5" t="s">
        <v>170</v>
      </c>
      <c r="AU639" s="255" t="s">
        <v>87</v>
      </c>
      <c r="AV639" s="14" t="s">
        <v>87</v>
      </c>
      <c r="AW639" s="14" t="s">
        <v>33</v>
      </c>
      <c r="AX639" s="14" t="s">
        <v>78</v>
      </c>
      <c r="AY639" s="255" t="s">
        <v>162</v>
      </c>
    </row>
    <row r="640" s="14" customFormat="1">
      <c r="A640" s="14"/>
      <c r="B640" s="245"/>
      <c r="C640" s="246"/>
      <c r="D640" s="236" t="s">
        <v>170</v>
      </c>
      <c r="E640" s="247" t="s">
        <v>1</v>
      </c>
      <c r="F640" s="248" t="s">
        <v>1640</v>
      </c>
      <c r="G640" s="246"/>
      <c r="H640" s="249">
        <v>57.810000000000002</v>
      </c>
      <c r="I640" s="250"/>
      <c r="J640" s="246"/>
      <c r="K640" s="246"/>
      <c r="L640" s="251"/>
      <c r="M640" s="252"/>
      <c r="N640" s="253"/>
      <c r="O640" s="253"/>
      <c r="P640" s="253"/>
      <c r="Q640" s="253"/>
      <c r="R640" s="253"/>
      <c r="S640" s="253"/>
      <c r="T640" s="25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5" t="s">
        <v>170</v>
      </c>
      <c r="AU640" s="255" t="s">
        <v>87</v>
      </c>
      <c r="AV640" s="14" t="s">
        <v>87</v>
      </c>
      <c r="AW640" s="14" t="s">
        <v>33</v>
      </c>
      <c r="AX640" s="14" t="s">
        <v>78</v>
      </c>
      <c r="AY640" s="255" t="s">
        <v>162</v>
      </c>
    </row>
    <row r="641" s="14" customFormat="1">
      <c r="A641" s="14"/>
      <c r="B641" s="245"/>
      <c r="C641" s="246"/>
      <c r="D641" s="236" t="s">
        <v>170</v>
      </c>
      <c r="E641" s="247" t="s">
        <v>1</v>
      </c>
      <c r="F641" s="248" t="s">
        <v>1641</v>
      </c>
      <c r="G641" s="246"/>
      <c r="H641" s="249">
        <v>6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5" t="s">
        <v>170</v>
      </c>
      <c r="AU641" s="255" t="s">
        <v>87</v>
      </c>
      <c r="AV641" s="14" t="s">
        <v>87</v>
      </c>
      <c r="AW641" s="14" t="s">
        <v>33</v>
      </c>
      <c r="AX641" s="14" t="s">
        <v>78</v>
      </c>
      <c r="AY641" s="255" t="s">
        <v>162</v>
      </c>
    </row>
    <row r="642" s="13" customFormat="1">
      <c r="A642" s="13"/>
      <c r="B642" s="234"/>
      <c r="C642" s="235"/>
      <c r="D642" s="236" t="s">
        <v>170</v>
      </c>
      <c r="E642" s="237" t="s">
        <v>1</v>
      </c>
      <c r="F642" s="238" t="s">
        <v>1325</v>
      </c>
      <c r="G642" s="235"/>
      <c r="H642" s="237" t="s">
        <v>1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4" t="s">
        <v>170</v>
      </c>
      <c r="AU642" s="244" t="s">
        <v>87</v>
      </c>
      <c r="AV642" s="13" t="s">
        <v>34</v>
      </c>
      <c r="AW642" s="13" t="s">
        <v>33</v>
      </c>
      <c r="AX642" s="13" t="s">
        <v>78</v>
      </c>
      <c r="AY642" s="244" t="s">
        <v>162</v>
      </c>
    </row>
    <row r="643" s="14" customFormat="1">
      <c r="A643" s="14"/>
      <c r="B643" s="245"/>
      <c r="C643" s="246"/>
      <c r="D643" s="236" t="s">
        <v>170</v>
      </c>
      <c r="E643" s="247" t="s">
        <v>1</v>
      </c>
      <c r="F643" s="248" t="s">
        <v>1642</v>
      </c>
      <c r="G643" s="246"/>
      <c r="H643" s="249">
        <v>64.620000000000005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5" t="s">
        <v>170</v>
      </c>
      <c r="AU643" s="255" t="s">
        <v>87</v>
      </c>
      <c r="AV643" s="14" t="s">
        <v>87</v>
      </c>
      <c r="AW643" s="14" t="s">
        <v>33</v>
      </c>
      <c r="AX643" s="14" t="s">
        <v>78</v>
      </c>
      <c r="AY643" s="255" t="s">
        <v>162</v>
      </c>
    </row>
    <row r="644" s="14" customFormat="1">
      <c r="A644" s="14"/>
      <c r="B644" s="245"/>
      <c r="C644" s="246"/>
      <c r="D644" s="236" t="s">
        <v>170</v>
      </c>
      <c r="E644" s="247" t="s">
        <v>1</v>
      </c>
      <c r="F644" s="248" t="s">
        <v>1643</v>
      </c>
      <c r="G644" s="246"/>
      <c r="H644" s="249">
        <v>88.200000000000003</v>
      </c>
      <c r="I644" s="250"/>
      <c r="J644" s="246"/>
      <c r="K644" s="246"/>
      <c r="L644" s="251"/>
      <c r="M644" s="252"/>
      <c r="N644" s="253"/>
      <c r="O644" s="253"/>
      <c r="P644" s="253"/>
      <c r="Q644" s="253"/>
      <c r="R644" s="253"/>
      <c r="S644" s="253"/>
      <c r="T644" s="25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5" t="s">
        <v>170</v>
      </c>
      <c r="AU644" s="255" t="s">
        <v>87</v>
      </c>
      <c r="AV644" s="14" t="s">
        <v>87</v>
      </c>
      <c r="AW644" s="14" t="s">
        <v>33</v>
      </c>
      <c r="AX644" s="14" t="s">
        <v>78</v>
      </c>
      <c r="AY644" s="255" t="s">
        <v>162</v>
      </c>
    </row>
    <row r="645" s="14" customFormat="1">
      <c r="A645" s="14"/>
      <c r="B645" s="245"/>
      <c r="C645" s="246"/>
      <c r="D645" s="236" t="s">
        <v>170</v>
      </c>
      <c r="E645" s="247" t="s">
        <v>1</v>
      </c>
      <c r="F645" s="248" t="s">
        <v>1644</v>
      </c>
      <c r="G645" s="246"/>
      <c r="H645" s="249">
        <v>7.2450000000000001</v>
      </c>
      <c r="I645" s="250"/>
      <c r="J645" s="246"/>
      <c r="K645" s="246"/>
      <c r="L645" s="251"/>
      <c r="M645" s="252"/>
      <c r="N645" s="253"/>
      <c r="O645" s="253"/>
      <c r="P645" s="253"/>
      <c r="Q645" s="253"/>
      <c r="R645" s="253"/>
      <c r="S645" s="253"/>
      <c r="T645" s="25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5" t="s">
        <v>170</v>
      </c>
      <c r="AU645" s="255" t="s">
        <v>87</v>
      </c>
      <c r="AV645" s="14" t="s">
        <v>87</v>
      </c>
      <c r="AW645" s="14" t="s">
        <v>33</v>
      </c>
      <c r="AX645" s="14" t="s">
        <v>78</v>
      </c>
      <c r="AY645" s="255" t="s">
        <v>162</v>
      </c>
    </row>
    <row r="646" s="15" customFormat="1">
      <c r="A646" s="15"/>
      <c r="B646" s="256"/>
      <c r="C646" s="257"/>
      <c r="D646" s="236" t="s">
        <v>170</v>
      </c>
      <c r="E646" s="258" t="s">
        <v>1</v>
      </c>
      <c r="F646" s="259" t="s">
        <v>180</v>
      </c>
      <c r="G646" s="257"/>
      <c r="H646" s="260">
        <v>317.69999999999999</v>
      </c>
      <c r="I646" s="261"/>
      <c r="J646" s="257"/>
      <c r="K646" s="257"/>
      <c r="L646" s="262"/>
      <c r="M646" s="263"/>
      <c r="N646" s="264"/>
      <c r="O646" s="264"/>
      <c r="P646" s="264"/>
      <c r="Q646" s="264"/>
      <c r="R646" s="264"/>
      <c r="S646" s="264"/>
      <c r="T646" s="26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6" t="s">
        <v>170</v>
      </c>
      <c r="AU646" s="266" t="s">
        <v>87</v>
      </c>
      <c r="AV646" s="15" t="s">
        <v>168</v>
      </c>
      <c r="AW646" s="15" t="s">
        <v>33</v>
      </c>
      <c r="AX646" s="15" t="s">
        <v>34</v>
      </c>
      <c r="AY646" s="266" t="s">
        <v>162</v>
      </c>
    </row>
    <row r="647" s="2" customFormat="1" ht="37.8" customHeight="1">
      <c r="A647" s="39"/>
      <c r="B647" s="40"/>
      <c r="C647" s="220" t="s">
        <v>752</v>
      </c>
      <c r="D647" s="220" t="s">
        <v>164</v>
      </c>
      <c r="E647" s="221" t="s">
        <v>1645</v>
      </c>
      <c r="F647" s="222" t="s">
        <v>1646</v>
      </c>
      <c r="G647" s="223" t="s">
        <v>167</v>
      </c>
      <c r="H647" s="224">
        <v>965.53999999999996</v>
      </c>
      <c r="I647" s="225"/>
      <c r="J647" s="226">
        <f>ROUND(I647*H647,1)</f>
        <v>0</v>
      </c>
      <c r="K647" s="227"/>
      <c r="L647" s="45"/>
      <c r="M647" s="228" t="s">
        <v>1</v>
      </c>
      <c r="N647" s="229" t="s">
        <v>43</v>
      </c>
      <c r="O647" s="92"/>
      <c r="P647" s="230">
        <f>O647*H647</f>
        <v>0</v>
      </c>
      <c r="Q647" s="230">
        <v>0</v>
      </c>
      <c r="R647" s="230">
        <f>Q647*H647</f>
        <v>0</v>
      </c>
      <c r="S647" s="230">
        <v>0.016</v>
      </c>
      <c r="T647" s="231">
        <f>S647*H647</f>
        <v>15.448639999999999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2" t="s">
        <v>168</v>
      </c>
      <c r="AT647" s="232" t="s">
        <v>164</v>
      </c>
      <c r="AU647" s="232" t="s">
        <v>87</v>
      </c>
      <c r="AY647" s="18" t="s">
        <v>162</v>
      </c>
      <c r="BE647" s="233">
        <f>IF(N647="základní",J647,0)</f>
        <v>0</v>
      </c>
      <c r="BF647" s="233">
        <f>IF(N647="snížená",J647,0)</f>
        <v>0</v>
      </c>
      <c r="BG647" s="233">
        <f>IF(N647="zákl. přenesená",J647,0)</f>
        <v>0</v>
      </c>
      <c r="BH647" s="233">
        <f>IF(N647="sníž. přenesená",J647,0)</f>
        <v>0</v>
      </c>
      <c r="BI647" s="233">
        <f>IF(N647="nulová",J647,0)</f>
        <v>0</v>
      </c>
      <c r="BJ647" s="18" t="s">
        <v>34</v>
      </c>
      <c r="BK647" s="233">
        <f>ROUND(I647*H647,1)</f>
        <v>0</v>
      </c>
      <c r="BL647" s="18" t="s">
        <v>168</v>
      </c>
      <c r="BM647" s="232" t="s">
        <v>1647</v>
      </c>
    </row>
    <row r="648" s="13" customFormat="1">
      <c r="A648" s="13"/>
      <c r="B648" s="234"/>
      <c r="C648" s="235"/>
      <c r="D648" s="236" t="s">
        <v>170</v>
      </c>
      <c r="E648" s="237" t="s">
        <v>1</v>
      </c>
      <c r="F648" s="238" t="s">
        <v>1648</v>
      </c>
      <c r="G648" s="235"/>
      <c r="H648" s="237" t="s">
        <v>1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4" t="s">
        <v>170</v>
      </c>
      <c r="AU648" s="244" t="s">
        <v>87</v>
      </c>
      <c r="AV648" s="13" t="s">
        <v>34</v>
      </c>
      <c r="AW648" s="13" t="s">
        <v>33</v>
      </c>
      <c r="AX648" s="13" t="s">
        <v>78</v>
      </c>
      <c r="AY648" s="244" t="s">
        <v>162</v>
      </c>
    </row>
    <row r="649" s="14" customFormat="1">
      <c r="A649" s="14"/>
      <c r="B649" s="245"/>
      <c r="C649" s="246"/>
      <c r="D649" s="236" t="s">
        <v>170</v>
      </c>
      <c r="E649" s="247" t="s">
        <v>1</v>
      </c>
      <c r="F649" s="248" t="s">
        <v>1560</v>
      </c>
      <c r="G649" s="246"/>
      <c r="H649" s="249">
        <v>965.53999999999996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5" t="s">
        <v>170</v>
      </c>
      <c r="AU649" s="255" t="s">
        <v>87</v>
      </c>
      <c r="AV649" s="14" t="s">
        <v>87</v>
      </c>
      <c r="AW649" s="14" t="s">
        <v>33</v>
      </c>
      <c r="AX649" s="14" t="s">
        <v>34</v>
      </c>
      <c r="AY649" s="255" t="s">
        <v>162</v>
      </c>
    </row>
    <row r="650" s="2" customFormat="1" ht="37.8" customHeight="1">
      <c r="A650" s="39"/>
      <c r="B650" s="40"/>
      <c r="C650" s="220" t="s">
        <v>757</v>
      </c>
      <c r="D650" s="220" t="s">
        <v>164</v>
      </c>
      <c r="E650" s="221" t="s">
        <v>1649</v>
      </c>
      <c r="F650" s="222" t="s">
        <v>1650</v>
      </c>
      <c r="G650" s="223" t="s">
        <v>167</v>
      </c>
      <c r="H650" s="224">
        <v>231.65199999999999</v>
      </c>
      <c r="I650" s="225"/>
      <c r="J650" s="226">
        <f>ROUND(I650*H650,1)</f>
        <v>0</v>
      </c>
      <c r="K650" s="227"/>
      <c r="L650" s="45"/>
      <c r="M650" s="228" t="s">
        <v>1</v>
      </c>
      <c r="N650" s="229" t="s">
        <v>43</v>
      </c>
      <c r="O650" s="92"/>
      <c r="P650" s="230">
        <f>O650*H650</f>
        <v>0</v>
      </c>
      <c r="Q650" s="230">
        <v>0</v>
      </c>
      <c r="R650" s="230">
        <f>Q650*H650</f>
        <v>0</v>
      </c>
      <c r="S650" s="230">
        <v>0.058999999999999997</v>
      </c>
      <c r="T650" s="231">
        <f>S650*H650</f>
        <v>13.667467999999998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2" t="s">
        <v>168</v>
      </c>
      <c r="AT650" s="232" t="s">
        <v>164</v>
      </c>
      <c r="AU650" s="232" t="s">
        <v>87</v>
      </c>
      <c r="AY650" s="18" t="s">
        <v>162</v>
      </c>
      <c r="BE650" s="233">
        <f>IF(N650="základní",J650,0)</f>
        <v>0</v>
      </c>
      <c r="BF650" s="233">
        <f>IF(N650="snížená",J650,0)</f>
        <v>0</v>
      </c>
      <c r="BG650" s="233">
        <f>IF(N650="zákl. přenesená",J650,0)</f>
        <v>0</v>
      </c>
      <c r="BH650" s="233">
        <f>IF(N650="sníž. přenesená",J650,0)</f>
        <v>0</v>
      </c>
      <c r="BI650" s="233">
        <f>IF(N650="nulová",J650,0)</f>
        <v>0</v>
      </c>
      <c r="BJ650" s="18" t="s">
        <v>34</v>
      </c>
      <c r="BK650" s="233">
        <f>ROUND(I650*H650,1)</f>
        <v>0</v>
      </c>
      <c r="BL650" s="18" t="s">
        <v>168</v>
      </c>
      <c r="BM650" s="232" t="s">
        <v>1651</v>
      </c>
    </row>
    <row r="651" s="13" customFormat="1">
      <c r="A651" s="13"/>
      <c r="B651" s="234"/>
      <c r="C651" s="235"/>
      <c r="D651" s="236" t="s">
        <v>170</v>
      </c>
      <c r="E651" s="237" t="s">
        <v>1</v>
      </c>
      <c r="F651" s="238" t="s">
        <v>1638</v>
      </c>
      <c r="G651" s="235"/>
      <c r="H651" s="237" t="s">
        <v>1</v>
      </c>
      <c r="I651" s="239"/>
      <c r="J651" s="235"/>
      <c r="K651" s="235"/>
      <c r="L651" s="240"/>
      <c r="M651" s="241"/>
      <c r="N651" s="242"/>
      <c r="O651" s="242"/>
      <c r="P651" s="242"/>
      <c r="Q651" s="242"/>
      <c r="R651" s="242"/>
      <c r="S651" s="242"/>
      <c r="T651" s="24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4" t="s">
        <v>170</v>
      </c>
      <c r="AU651" s="244" t="s">
        <v>87</v>
      </c>
      <c r="AV651" s="13" t="s">
        <v>34</v>
      </c>
      <c r="AW651" s="13" t="s">
        <v>33</v>
      </c>
      <c r="AX651" s="13" t="s">
        <v>78</v>
      </c>
      <c r="AY651" s="244" t="s">
        <v>162</v>
      </c>
    </row>
    <row r="652" s="13" customFormat="1">
      <c r="A652" s="13"/>
      <c r="B652" s="234"/>
      <c r="C652" s="235"/>
      <c r="D652" s="236" t="s">
        <v>170</v>
      </c>
      <c r="E652" s="237" t="s">
        <v>1</v>
      </c>
      <c r="F652" s="238" t="s">
        <v>1332</v>
      </c>
      <c r="G652" s="235"/>
      <c r="H652" s="237" t="s">
        <v>1</v>
      </c>
      <c r="I652" s="239"/>
      <c r="J652" s="235"/>
      <c r="K652" s="235"/>
      <c r="L652" s="240"/>
      <c r="M652" s="241"/>
      <c r="N652" s="242"/>
      <c r="O652" s="242"/>
      <c r="P652" s="242"/>
      <c r="Q652" s="242"/>
      <c r="R652" s="242"/>
      <c r="S652" s="242"/>
      <c r="T652" s="24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4" t="s">
        <v>170</v>
      </c>
      <c r="AU652" s="244" t="s">
        <v>87</v>
      </c>
      <c r="AV652" s="13" t="s">
        <v>34</v>
      </c>
      <c r="AW652" s="13" t="s">
        <v>33</v>
      </c>
      <c r="AX652" s="13" t="s">
        <v>78</v>
      </c>
      <c r="AY652" s="244" t="s">
        <v>162</v>
      </c>
    </row>
    <row r="653" s="14" customFormat="1">
      <c r="A653" s="14"/>
      <c r="B653" s="245"/>
      <c r="C653" s="246"/>
      <c r="D653" s="236" t="s">
        <v>170</v>
      </c>
      <c r="E653" s="247" t="s">
        <v>1</v>
      </c>
      <c r="F653" s="248" t="s">
        <v>1652</v>
      </c>
      <c r="G653" s="246"/>
      <c r="H653" s="249">
        <v>107.13800000000001</v>
      </c>
      <c r="I653" s="250"/>
      <c r="J653" s="246"/>
      <c r="K653" s="246"/>
      <c r="L653" s="251"/>
      <c r="M653" s="252"/>
      <c r="N653" s="253"/>
      <c r="O653" s="253"/>
      <c r="P653" s="253"/>
      <c r="Q653" s="253"/>
      <c r="R653" s="253"/>
      <c r="S653" s="253"/>
      <c r="T653" s="25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5" t="s">
        <v>170</v>
      </c>
      <c r="AU653" s="255" t="s">
        <v>87</v>
      </c>
      <c r="AV653" s="14" t="s">
        <v>87</v>
      </c>
      <c r="AW653" s="14" t="s">
        <v>33</v>
      </c>
      <c r="AX653" s="14" t="s">
        <v>78</v>
      </c>
      <c r="AY653" s="255" t="s">
        <v>162</v>
      </c>
    </row>
    <row r="654" s="14" customFormat="1">
      <c r="A654" s="14"/>
      <c r="B654" s="245"/>
      <c r="C654" s="246"/>
      <c r="D654" s="236" t="s">
        <v>170</v>
      </c>
      <c r="E654" s="247" t="s">
        <v>1</v>
      </c>
      <c r="F654" s="248" t="s">
        <v>1653</v>
      </c>
      <c r="G654" s="246"/>
      <c r="H654" s="249">
        <v>66.638000000000005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5" t="s">
        <v>170</v>
      </c>
      <c r="AU654" s="255" t="s">
        <v>87</v>
      </c>
      <c r="AV654" s="14" t="s">
        <v>87</v>
      </c>
      <c r="AW654" s="14" t="s">
        <v>33</v>
      </c>
      <c r="AX654" s="14" t="s">
        <v>78</v>
      </c>
      <c r="AY654" s="255" t="s">
        <v>162</v>
      </c>
    </row>
    <row r="655" s="16" customFormat="1">
      <c r="A655" s="16"/>
      <c r="B655" s="278"/>
      <c r="C655" s="279"/>
      <c r="D655" s="236" t="s">
        <v>170</v>
      </c>
      <c r="E655" s="280" t="s">
        <v>1</v>
      </c>
      <c r="F655" s="281" t="s">
        <v>435</v>
      </c>
      <c r="G655" s="279"/>
      <c r="H655" s="282">
        <v>173.77600000000001</v>
      </c>
      <c r="I655" s="283"/>
      <c r="J655" s="279"/>
      <c r="K655" s="279"/>
      <c r="L655" s="284"/>
      <c r="M655" s="285"/>
      <c r="N655" s="286"/>
      <c r="O655" s="286"/>
      <c r="P655" s="286"/>
      <c r="Q655" s="286"/>
      <c r="R655" s="286"/>
      <c r="S655" s="286"/>
      <c r="T655" s="287"/>
      <c r="U655" s="16"/>
      <c r="V655" s="16"/>
      <c r="W655" s="16"/>
      <c r="X655" s="16"/>
      <c r="Y655" s="16"/>
      <c r="Z655" s="16"/>
      <c r="AA655" s="16"/>
      <c r="AB655" s="16"/>
      <c r="AC655" s="16"/>
      <c r="AD655" s="16"/>
      <c r="AE655" s="16"/>
      <c r="AT655" s="288" t="s">
        <v>170</v>
      </c>
      <c r="AU655" s="288" t="s">
        <v>87</v>
      </c>
      <c r="AV655" s="16" t="s">
        <v>181</v>
      </c>
      <c r="AW655" s="16" t="s">
        <v>33</v>
      </c>
      <c r="AX655" s="16" t="s">
        <v>78</v>
      </c>
      <c r="AY655" s="288" t="s">
        <v>162</v>
      </c>
    </row>
    <row r="656" s="13" customFormat="1">
      <c r="A656" s="13"/>
      <c r="B656" s="234"/>
      <c r="C656" s="235"/>
      <c r="D656" s="236" t="s">
        <v>170</v>
      </c>
      <c r="E656" s="237" t="s">
        <v>1</v>
      </c>
      <c r="F656" s="238" t="s">
        <v>1379</v>
      </c>
      <c r="G656" s="235"/>
      <c r="H656" s="237" t="s">
        <v>1</v>
      </c>
      <c r="I656" s="239"/>
      <c r="J656" s="235"/>
      <c r="K656" s="235"/>
      <c r="L656" s="240"/>
      <c r="M656" s="241"/>
      <c r="N656" s="242"/>
      <c r="O656" s="242"/>
      <c r="P656" s="242"/>
      <c r="Q656" s="242"/>
      <c r="R656" s="242"/>
      <c r="S656" s="242"/>
      <c r="T656" s="24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4" t="s">
        <v>170</v>
      </c>
      <c r="AU656" s="244" t="s">
        <v>87</v>
      </c>
      <c r="AV656" s="13" t="s">
        <v>34</v>
      </c>
      <c r="AW656" s="13" t="s">
        <v>33</v>
      </c>
      <c r="AX656" s="13" t="s">
        <v>78</v>
      </c>
      <c r="AY656" s="244" t="s">
        <v>162</v>
      </c>
    </row>
    <row r="657" s="14" customFormat="1">
      <c r="A657" s="14"/>
      <c r="B657" s="245"/>
      <c r="C657" s="246"/>
      <c r="D657" s="236" t="s">
        <v>170</v>
      </c>
      <c r="E657" s="247" t="s">
        <v>1</v>
      </c>
      <c r="F657" s="248" t="s">
        <v>1488</v>
      </c>
      <c r="G657" s="246"/>
      <c r="H657" s="249">
        <v>61.350000000000001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5" t="s">
        <v>170</v>
      </c>
      <c r="AU657" s="255" t="s">
        <v>87</v>
      </c>
      <c r="AV657" s="14" t="s">
        <v>87</v>
      </c>
      <c r="AW657" s="14" t="s">
        <v>33</v>
      </c>
      <c r="AX657" s="14" t="s">
        <v>78</v>
      </c>
      <c r="AY657" s="255" t="s">
        <v>162</v>
      </c>
    </row>
    <row r="658" s="13" customFormat="1">
      <c r="A658" s="13"/>
      <c r="B658" s="234"/>
      <c r="C658" s="235"/>
      <c r="D658" s="236" t="s">
        <v>170</v>
      </c>
      <c r="E658" s="237" t="s">
        <v>1</v>
      </c>
      <c r="F658" s="238" t="s">
        <v>277</v>
      </c>
      <c r="G658" s="235"/>
      <c r="H658" s="237" t="s">
        <v>1</v>
      </c>
      <c r="I658" s="239"/>
      <c r="J658" s="235"/>
      <c r="K658" s="235"/>
      <c r="L658" s="240"/>
      <c r="M658" s="241"/>
      <c r="N658" s="242"/>
      <c r="O658" s="242"/>
      <c r="P658" s="242"/>
      <c r="Q658" s="242"/>
      <c r="R658" s="242"/>
      <c r="S658" s="242"/>
      <c r="T658" s="24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4" t="s">
        <v>170</v>
      </c>
      <c r="AU658" s="244" t="s">
        <v>87</v>
      </c>
      <c r="AV658" s="13" t="s">
        <v>34</v>
      </c>
      <c r="AW658" s="13" t="s">
        <v>33</v>
      </c>
      <c r="AX658" s="13" t="s">
        <v>78</v>
      </c>
      <c r="AY658" s="244" t="s">
        <v>162</v>
      </c>
    </row>
    <row r="659" s="14" customFormat="1">
      <c r="A659" s="14"/>
      <c r="B659" s="245"/>
      <c r="C659" s="246"/>
      <c r="D659" s="236" t="s">
        <v>170</v>
      </c>
      <c r="E659" s="247" t="s">
        <v>1</v>
      </c>
      <c r="F659" s="248" t="s">
        <v>1507</v>
      </c>
      <c r="G659" s="246"/>
      <c r="H659" s="249">
        <v>2.1499999999999999</v>
      </c>
      <c r="I659" s="250"/>
      <c r="J659" s="246"/>
      <c r="K659" s="246"/>
      <c r="L659" s="251"/>
      <c r="M659" s="252"/>
      <c r="N659" s="253"/>
      <c r="O659" s="253"/>
      <c r="P659" s="253"/>
      <c r="Q659" s="253"/>
      <c r="R659" s="253"/>
      <c r="S659" s="253"/>
      <c r="T659" s="25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5" t="s">
        <v>170</v>
      </c>
      <c r="AU659" s="255" t="s">
        <v>87</v>
      </c>
      <c r="AV659" s="14" t="s">
        <v>87</v>
      </c>
      <c r="AW659" s="14" t="s">
        <v>33</v>
      </c>
      <c r="AX659" s="14" t="s">
        <v>78</v>
      </c>
      <c r="AY659" s="255" t="s">
        <v>162</v>
      </c>
    </row>
    <row r="660" s="14" customFormat="1">
      <c r="A660" s="14"/>
      <c r="B660" s="245"/>
      <c r="C660" s="246"/>
      <c r="D660" s="236" t="s">
        <v>170</v>
      </c>
      <c r="E660" s="247" t="s">
        <v>1</v>
      </c>
      <c r="F660" s="248" t="s">
        <v>1508</v>
      </c>
      <c r="G660" s="246"/>
      <c r="H660" s="249">
        <v>1.54</v>
      </c>
      <c r="I660" s="250"/>
      <c r="J660" s="246"/>
      <c r="K660" s="246"/>
      <c r="L660" s="251"/>
      <c r="M660" s="252"/>
      <c r="N660" s="253"/>
      <c r="O660" s="253"/>
      <c r="P660" s="253"/>
      <c r="Q660" s="253"/>
      <c r="R660" s="253"/>
      <c r="S660" s="253"/>
      <c r="T660" s="25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5" t="s">
        <v>170</v>
      </c>
      <c r="AU660" s="255" t="s">
        <v>87</v>
      </c>
      <c r="AV660" s="14" t="s">
        <v>87</v>
      </c>
      <c r="AW660" s="14" t="s">
        <v>33</v>
      </c>
      <c r="AX660" s="14" t="s">
        <v>78</v>
      </c>
      <c r="AY660" s="255" t="s">
        <v>162</v>
      </c>
    </row>
    <row r="661" s="13" customFormat="1">
      <c r="A661" s="13"/>
      <c r="B661" s="234"/>
      <c r="C661" s="235"/>
      <c r="D661" s="236" t="s">
        <v>170</v>
      </c>
      <c r="E661" s="237" t="s">
        <v>1</v>
      </c>
      <c r="F661" s="238" t="s">
        <v>1395</v>
      </c>
      <c r="G661" s="235"/>
      <c r="H661" s="237" t="s">
        <v>1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4" t="s">
        <v>170</v>
      </c>
      <c r="AU661" s="244" t="s">
        <v>87</v>
      </c>
      <c r="AV661" s="13" t="s">
        <v>34</v>
      </c>
      <c r="AW661" s="13" t="s">
        <v>33</v>
      </c>
      <c r="AX661" s="13" t="s">
        <v>78</v>
      </c>
      <c r="AY661" s="244" t="s">
        <v>162</v>
      </c>
    </row>
    <row r="662" s="14" customFormat="1">
      <c r="A662" s="14"/>
      <c r="B662" s="245"/>
      <c r="C662" s="246"/>
      <c r="D662" s="236" t="s">
        <v>170</v>
      </c>
      <c r="E662" s="247" t="s">
        <v>1</v>
      </c>
      <c r="F662" s="248" t="s">
        <v>1489</v>
      </c>
      <c r="G662" s="246"/>
      <c r="H662" s="249">
        <v>-3.8999999999999999</v>
      </c>
      <c r="I662" s="250"/>
      <c r="J662" s="246"/>
      <c r="K662" s="246"/>
      <c r="L662" s="251"/>
      <c r="M662" s="252"/>
      <c r="N662" s="253"/>
      <c r="O662" s="253"/>
      <c r="P662" s="253"/>
      <c r="Q662" s="253"/>
      <c r="R662" s="253"/>
      <c r="S662" s="253"/>
      <c r="T662" s="25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5" t="s">
        <v>170</v>
      </c>
      <c r="AU662" s="255" t="s">
        <v>87</v>
      </c>
      <c r="AV662" s="14" t="s">
        <v>87</v>
      </c>
      <c r="AW662" s="14" t="s">
        <v>33</v>
      </c>
      <c r="AX662" s="14" t="s">
        <v>78</v>
      </c>
      <c r="AY662" s="255" t="s">
        <v>162</v>
      </c>
    </row>
    <row r="663" s="14" customFormat="1">
      <c r="A663" s="14"/>
      <c r="B663" s="245"/>
      <c r="C663" s="246"/>
      <c r="D663" s="236" t="s">
        <v>170</v>
      </c>
      <c r="E663" s="247" t="s">
        <v>1</v>
      </c>
      <c r="F663" s="248" t="s">
        <v>1490</v>
      </c>
      <c r="G663" s="246"/>
      <c r="H663" s="249">
        <v>-3.2639999999999998</v>
      </c>
      <c r="I663" s="250"/>
      <c r="J663" s="246"/>
      <c r="K663" s="246"/>
      <c r="L663" s="251"/>
      <c r="M663" s="252"/>
      <c r="N663" s="253"/>
      <c r="O663" s="253"/>
      <c r="P663" s="253"/>
      <c r="Q663" s="253"/>
      <c r="R663" s="253"/>
      <c r="S663" s="253"/>
      <c r="T663" s="25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5" t="s">
        <v>170</v>
      </c>
      <c r="AU663" s="255" t="s">
        <v>87</v>
      </c>
      <c r="AV663" s="14" t="s">
        <v>87</v>
      </c>
      <c r="AW663" s="14" t="s">
        <v>33</v>
      </c>
      <c r="AX663" s="14" t="s">
        <v>78</v>
      </c>
      <c r="AY663" s="255" t="s">
        <v>162</v>
      </c>
    </row>
    <row r="664" s="16" customFormat="1">
      <c r="A664" s="16"/>
      <c r="B664" s="278"/>
      <c r="C664" s="279"/>
      <c r="D664" s="236" t="s">
        <v>170</v>
      </c>
      <c r="E664" s="280" t="s">
        <v>1</v>
      </c>
      <c r="F664" s="281" t="s">
        <v>435</v>
      </c>
      <c r="G664" s="279"/>
      <c r="H664" s="282">
        <v>57.875999999999998</v>
      </c>
      <c r="I664" s="283"/>
      <c r="J664" s="279"/>
      <c r="K664" s="279"/>
      <c r="L664" s="284"/>
      <c r="M664" s="285"/>
      <c r="N664" s="286"/>
      <c r="O664" s="286"/>
      <c r="P664" s="286"/>
      <c r="Q664" s="286"/>
      <c r="R664" s="286"/>
      <c r="S664" s="286"/>
      <c r="T664" s="287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T664" s="288" t="s">
        <v>170</v>
      </c>
      <c r="AU664" s="288" t="s">
        <v>87</v>
      </c>
      <c r="AV664" s="16" t="s">
        <v>181</v>
      </c>
      <c r="AW664" s="16" t="s">
        <v>33</v>
      </c>
      <c r="AX664" s="16" t="s">
        <v>78</v>
      </c>
      <c r="AY664" s="288" t="s">
        <v>162</v>
      </c>
    </row>
    <row r="665" s="15" customFormat="1">
      <c r="A665" s="15"/>
      <c r="B665" s="256"/>
      <c r="C665" s="257"/>
      <c r="D665" s="236" t="s">
        <v>170</v>
      </c>
      <c r="E665" s="258" t="s">
        <v>1</v>
      </c>
      <c r="F665" s="259" t="s">
        <v>180</v>
      </c>
      <c r="G665" s="257"/>
      <c r="H665" s="260">
        <v>231.65199999999999</v>
      </c>
      <c r="I665" s="261"/>
      <c r="J665" s="257"/>
      <c r="K665" s="257"/>
      <c r="L665" s="262"/>
      <c r="M665" s="263"/>
      <c r="N665" s="264"/>
      <c r="O665" s="264"/>
      <c r="P665" s="264"/>
      <c r="Q665" s="264"/>
      <c r="R665" s="264"/>
      <c r="S665" s="264"/>
      <c r="T665" s="26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6" t="s">
        <v>170</v>
      </c>
      <c r="AU665" s="266" t="s">
        <v>87</v>
      </c>
      <c r="AV665" s="15" t="s">
        <v>168</v>
      </c>
      <c r="AW665" s="15" t="s">
        <v>33</v>
      </c>
      <c r="AX665" s="15" t="s">
        <v>34</v>
      </c>
      <c r="AY665" s="266" t="s">
        <v>162</v>
      </c>
    </row>
    <row r="666" s="2" customFormat="1" ht="33" customHeight="1">
      <c r="A666" s="39"/>
      <c r="B666" s="40"/>
      <c r="C666" s="220" t="s">
        <v>764</v>
      </c>
      <c r="D666" s="220" t="s">
        <v>164</v>
      </c>
      <c r="E666" s="221" t="s">
        <v>696</v>
      </c>
      <c r="F666" s="222" t="s">
        <v>697</v>
      </c>
      <c r="G666" s="223" t="s">
        <v>167</v>
      </c>
      <c r="H666" s="224">
        <v>109.489</v>
      </c>
      <c r="I666" s="225"/>
      <c r="J666" s="226">
        <f>ROUND(I666*H666,1)</f>
        <v>0</v>
      </c>
      <c r="K666" s="227"/>
      <c r="L666" s="45"/>
      <c r="M666" s="228" t="s">
        <v>1</v>
      </c>
      <c r="N666" s="229" t="s">
        <v>43</v>
      </c>
      <c r="O666" s="92"/>
      <c r="P666" s="230">
        <f>O666*H666</f>
        <v>0</v>
      </c>
      <c r="Q666" s="230">
        <v>0</v>
      </c>
      <c r="R666" s="230">
        <f>Q666*H666</f>
        <v>0</v>
      </c>
      <c r="S666" s="230">
        <v>0</v>
      </c>
      <c r="T666" s="231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2" t="s">
        <v>168</v>
      </c>
      <c r="AT666" s="232" t="s">
        <v>164</v>
      </c>
      <c r="AU666" s="232" t="s">
        <v>87</v>
      </c>
      <c r="AY666" s="18" t="s">
        <v>162</v>
      </c>
      <c r="BE666" s="233">
        <f>IF(N666="základní",J666,0)</f>
        <v>0</v>
      </c>
      <c r="BF666" s="233">
        <f>IF(N666="snížená",J666,0)</f>
        <v>0</v>
      </c>
      <c r="BG666" s="233">
        <f>IF(N666="zákl. přenesená",J666,0)</f>
        <v>0</v>
      </c>
      <c r="BH666" s="233">
        <f>IF(N666="sníž. přenesená",J666,0)</f>
        <v>0</v>
      </c>
      <c r="BI666" s="233">
        <f>IF(N666="nulová",J666,0)</f>
        <v>0</v>
      </c>
      <c r="BJ666" s="18" t="s">
        <v>34</v>
      </c>
      <c r="BK666" s="233">
        <f>ROUND(I666*H666,1)</f>
        <v>0</v>
      </c>
      <c r="BL666" s="18" t="s">
        <v>168</v>
      </c>
      <c r="BM666" s="232" t="s">
        <v>1654</v>
      </c>
    </row>
    <row r="667" s="12" customFormat="1" ht="22.8" customHeight="1">
      <c r="A667" s="12"/>
      <c r="B667" s="204"/>
      <c r="C667" s="205"/>
      <c r="D667" s="206" t="s">
        <v>77</v>
      </c>
      <c r="E667" s="218" t="s">
        <v>703</v>
      </c>
      <c r="F667" s="218" t="s">
        <v>704</v>
      </c>
      <c r="G667" s="205"/>
      <c r="H667" s="205"/>
      <c r="I667" s="208"/>
      <c r="J667" s="219">
        <f>BK667</f>
        <v>0</v>
      </c>
      <c r="K667" s="205"/>
      <c r="L667" s="210"/>
      <c r="M667" s="211"/>
      <c r="N667" s="212"/>
      <c r="O667" s="212"/>
      <c r="P667" s="213">
        <f>SUM(P668:P672)</f>
        <v>0</v>
      </c>
      <c r="Q667" s="212"/>
      <c r="R667" s="213">
        <f>SUM(R668:R672)</f>
        <v>0</v>
      </c>
      <c r="S667" s="212"/>
      <c r="T667" s="214">
        <f>SUM(T668:T672)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15" t="s">
        <v>34</v>
      </c>
      <c r="AT667" s="216" t="s">
        <v>77</v>
      </c>
      <c r="AU667" s="216" t="s">
        <v>34</v>
      </c>
      <c r="AY667" s="215" t="s">
        <v>162</v>
      </c>
      <c r="BK667" s="217">
        <f>SUM(BK668:BK672)</f>
        <v>0</v>
      </c>
    </row>
    <row r="668" s="2" customFormat="1" ht="33" customHeight="1">
      <c r="A668" s="39"/>
      <c r="B668" s="40"/>
      <c r="C668" s="220" t="s">
        <v>775</v>
      </c>
      <c r="D668" s="220" t="s">
        <v>164</v>
      </c>
      <c r="E668" s="221" t="s">
        <v>706</v>
      </c>
      <c r="F668" s="222" t="s">
        <v>707</v>
      </c>
      <c r="G668" s="223" t="s">
        <v>708</v>
      </c>
      <c r="H668" s="224">
        <v>194.68199999999999</v>
      </c>
      <c r="I668" s="225"/>
      <c r="J668" s="226">
        <f>ROUND(I668*H668,1)</f>
        <v>0</v>
      </c>
      <c r="K668" s="227"/>
      <c r="L668" s="45"/>
      <c r="M668" s="228" t="s">
        <v>1</v>
      </c>
      <c r="N668" s="229" t="s">
        <v>43</v>
      </c>
      <c r="O668" s="92"/>
      <c r="P668" s="230">
        <f>O668*H668</f>
        <v>0</v>
      </c>
      <c r="Q668" s="230">
        <v>0</v>
      </c>
      <c r="R668" s="230">
        <f>Q668*H668</f>
        <v>0</v>
      </c>
      <c r="S668" s="230">
        <v>0</v>
      </c>
      <c r="T668" s="231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2" t="s">
        <v>168</v>
      </c>
      <c r="AT668" s="232" t="s">
        <v>164</v>
      </c>
      <c r="AU668" s="232" t="s">
        <v>87</v>
      </c>
      <c r="AY668" s="18" t="s">
        <v>162</v>
      </c>
      <c r="BE668" s="233">
        <f>IF(N668="základní",J668,0)</f>
        <v>0</v>
      </c>
      <c r="BF668" s="233">
        <f>IF(N668="snížená",J668,0)</f>
        <v>0</v>
      </c>
      <c r="BG668" s="233">
        <f>IF(N668="zákl. přenesená",J668,0)</f>
        <v>0</v>
      </c>
      <c r="BH668" s="233">
        <f>IF(N668="sníž. přenesená",J668,0)</f>
        <v>0</v>
      </c>
      <c r="BI668" s="233">
        <f>IF(N668="nulová",J668,0)</f>
        <v>0</v>
      </c>
      <c r="BJ668" s="18" t="s">
        <v>34</v>
      </c>
      <c r="BK668" s="233">
        <f>ROUND(I668*H668,1)</f>
        <v>0</v>
      </c>
      <c r="BL668" s="18" t="s">
        <v>168</v>
      </c>
      <c r="BM668" s="232" t="s">
        <v>1655</v>
      </c>
    </row>
    <row r="669" s="2" customFormat="1" ht="24.15" customHeight="1">
      <c r="A669" s="39"/>
      <c r="B669" s="40"/>
      <c r="C669" s="220" t="s">
        <v>780</v>
      </c>
      <c r="D669" s="220" t="s">
        <v>164</v>
      </c>
      <c r="E669" s="221" t="s">
        <v>711</v>
      </c>
      <c r="F669" s="222" t="s">
        <v>712</v>
      </c>
      <c r="G669" s="223" t="s">
        <v>708</v>
      </c>
      <c r="H669" s="224">
        <v>194.68199999999999</v>
      </c>
      <c r="I669" s="225"/>
      <c r="J669" s="226">
        <f>ROUND(I669*H669,1)</f>
        <v>0</v>
      </c>
      <c r="K669" s="227"/>
      <c r="L669" s="45"/>
      <c r="M669" s="228" t="s">
        <v>1</v>
      </c>
      <c r="N669" s="229" t="s">
        <v>43</v>
      </c>
      <c r="O669" s="92"/>
      <c r="P669" s="230">
        <f>O669*H669</f>
        <v>0</v>
      </c>
      <c r="Q669" s="230">
        <v>0</v>
      </c>
      <c r="R669" s="230">
        <f>Q669*H669</f>
        <v>0</v>
      </c>
      <c r="S669" s="230">
        <v>0</v>
      </c>
      <c r="T669" s="231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2" t="s">
        <v>168</v>
      </c>
      <c r="AT669" s="232" t="s">
        <v>164</v>
      </c>
      <c r="AU669" s="232" t="s">
        <v>87</v>
      </c>
      <c r="AY669" s="18" t="s">
        <v>162</v>
      </c>
      <c r="BE669" s="233">
        <f>IF(N669="základní",J669,0)</f>
        <v>0</v>
      </c>
      <c r="BF669" s="233">
        <f>IF(N669="snížená",J669,0)</f>
        <v>0</v>
      </c>
      <c r="BG669" s="233">
        <f>IF(N669="zákl. přenesená",J669,0)</f>
        <v>0</v>
      </c>
      <c r="BH669" s="233">
        <f>IF(N669="sníž. přenesená",J669,0)</f>
        <v>0</v>
      </c>
      <c r="BI669" s="233">
        <f>IF(N669="nulová",J669,0)</f>
        <v>0</v>
      </c>
      <c r="BJ669" s="18" t="s">
        <v>34</v>
      </c>
      <c r="BK669" s="233">
        <f>ROUND(I669*H669,1)</f>
        <v>0</v>
      </c>
      <c r="BL669" s="18" t="s">
        <v>168</v>
      </c>
      <c r="BM669" s="232" t="s">
        <v>1656</v>
      </c>
    </row>
    <row r="670" s="2" customFormat="1" ht="24.15" customHeight="1">
      <c r="A670" s="39"/>
      <c r="B670" s="40"/>
      <c r="C670" s="220" t="s">
        <v>784</v>
      </c>
      <c r="D670" s="220" t="s">
        <v>164</v>
      </c>
      <c r="E670" s="221" t="s">
        <v>715</v>
      </c>
      <c r="F670" s="222" t="s">
        <v>716</v>
      </c>
      <c r="G670" s="223" t="s">
        <v>708</v>
      </c>
      <c r="H670" s="224">
        <v>1946.8199999999999</v>
      </c>
      <c r="I670" s="225"/>
      <c r="J670" s="226">
        <f>ROUND(I670*H670,1)</f>
        <v>0</v>
      </c>
      <c r="K670" s="227"/>
      <c r="L670" s="45"/>
      <c r="M670" s="228" t="s">
        <v>1</v>
      </c>
      <c r="N670" s="229" t="s">
        <v>43</v>
      </c>
      <c r="O670" s="92"/>
      <c r="P670" s="230">
        <f>O670*H670</f>
        <v>0</v>
      </c>
      <c r="Q670" s="230">
        <v>0</v>
      </c>
      <c r="R670" s="230">
        <f>Q670*H670</f>
        <v>0</v>
      </c>
      <c r="S670" s="230">
        <v>0</v>
      </c>
      <c r="T670" s="231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2" t="s">
        <v>168</v>
      </c>
      <c r="AT670" s="232" t="s">
        <v>164</v>
      </c>
      <c r="AU670" s="232" t="s">
        <v>87</v>
      </c>
      <c r="AY670" s="18" t="s">
        <v>162</v>
      </c>
      <c r="BE670" s="233">
        <f>IF(N670="základní",J670,0)</f>
        <v>0</v>
      </c>
      <c r="BF670" s="233">
        <f>IF(N670="snížená",J670,0)</f>
        <v>0</v>
      </c>
      <c r="BG670" s="233">
        <f>IF(N670="zákl. přenesená",J670,0)</f>
        <v>0</v>
      </c>
      <c r="BH670" s="233">
        <f>IF(N670="sníž. přenesená",J670,0)</f>
        <v>0</v>
      </c>
      <c r="BI670" s="233">
        <f>IF(N670="nulová",J670,0)</f>
        <v>0</v>
      </c>
      <c r="BJ670" s="18" t="s">
        <v>34</v>
      </c>
      <c r="BK670" s="233">
        <f>ROUND(I670*H670,1)</f>
        <v>0</v>
      </c>
      <c r="BL670" s="18" t="s">
        <v>168</v>
      </c>
      <c r="BM670" s="232" t="s">
        <v>1657</v>
      </c>
    </row>
    <row r="671" s="14" customFormat="1">
      <c r="A671" s="14"/>
      <c r="B671" s="245"/>
      <c r="C671" s="246"/>
      <c r="D671" s="236" t="s">
        <v>170</v>
      </c>
      <c r="E671" s="246"/>
      <c r="F671" s="248" t="s">
        <v>1658</v>
      </c>
      <c r="G671" s="246"/>
      <c r="H671" s="249">
        <v>1946.8199999999999</v>
      </c>
      <c r="I671" s="250"/>
      <c r="J671" s="246"/>
      <c r="K671" s="246"/>
      <c r="L671" s="251"/>
      <c r="M671" s="252"/>
      <c r="N671" s="253"/>
      <c r="O671" s="253"/>
      <c r="P671" s="253"/>
      <c r="Q671" s="253"/>
      <c r="R671" s="253"/>
      <c r="S671" s="253"/>
      <c r="T671" s="25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5" t="s">
        <v>170</v>
      </c>
      <c r="AU671" s="255" t="s">
        <v>87</v>
      </c>
      <c r="AV671" s="14" t="s">
        <v>87</v>
      </c>
      <c r="AW671" s="14" t="s">
        <v>4</v>
      </c>
      <c r="AX671" s="14" t="s">
        <v>34</v>
      </c>
      <c r="AY671" s="255" t="s">
        <v>162</v>
      </c>
    </row>
    <row r="672" s="2" customFormat="1" ht="33" customHeight="1">
      <c r="A672" s="39"/>
      <c r="B672" s="40"/>
      <c r="C672" s="220" t="s">
        <v>788</v>
      </c>
      <c r="D672" s="220" t="s">
        <v>164</v>
      </c>
      <c r="E672" s="221" t="s">
        <v>720</v>
      </c>
      <c r="F672" s="222" t="s">
        <v>721</v>
      </c>
      <c r="G672" s="223" t="s">
        <v>708</v>
      </c>
      <c r="H672" s="224">
        <v>194.68199999999999</v>
      </c>
      <c r="I672" s="225"/>
      <c r="J672" s="226">
        <f>ROUND(I672*H672,1)</f>
        <v>0</v>
      </c>
      <c r="K672" s="227"/>
      <c r="L672" s="45"/>
      <c r="M672" s="228" t="s">
        <v>1</v>
      </c>
      <c r="N672" s="229" t="s">
        <v>43</v>
      </c>
      <c r="O672" s="92"/>
      <c r="P672" s="230">
        <f>O672*H672</f>
        <v>0</v>
      </c>
      <c r="Q672" s="230">
        <v>0</v>
      </c>
      <c r="R672" s="230">
        <f>Q672*H672</f>
        <v>0</v>
      </c>
      <c r="S672" s="230">
        <v>0</v>
      </c>
      <c r="T672" s="231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2" t="s">
        <v>168</v>
      </c>
      <c r="AT672" s="232" t="s">
        <v>164</v>
      </c>
      <c r="AU672" s="232" t="s">
        <v>87</v>
      </c>
      <c r="AY672" s="18" t="s">
        <v>162</v>
      </c>
      <c r="BE672" s="233">
        <f>IF(N672="základní",J672,0)</f>
        <v>0</v>
      </c>
      <c r="BF672" s="233">
        <f>IF(N672="snížená",J672,0)</f>
        <v>0</v>
      </c>
      <c r="BG672" s="233">
        <f>IF(N672="zákl. přenesená",J672,0)</f>
        <v>0</v>
      </c>
      <c r="BH672" s="233">
        <f>IF(N672="sníž. přenesená",J672,0)</f>
        <v>0</v>
      </c>
      <c r="BI672" s="233">
        <f>IF(N672="nulová",J672,0)</f>
        <v>0</v>
      </c>
      <c r="BJ672" s="18" t="s">
        <v>34</v>
      </c>
      <c r="BK672" s="233">
        <f>ROUND(I672*H672,1)</f>
        <v>0</v>
      </c>
      <c r="BL672" s="18" t="s">
        <v>168</v>
      </c>
      <c r="BM672" s="232" t="s">
        <v>1659</v>
      </c>
    </row>
    <row r="673" s="12" customFormat="1" ht="22.8" customHeight="1">
      <c r="A673" s="12"/>
      <c r="B673" s="204"/>
      <c r="C673" s="205"/>
      <c r="D673" s="206" t="s">
        <v>77</v>
      </c>
      <c r="E673" s="218" t="s">
        <v>723</v>
      </c>
      <c r="F673" s="218" t="s">
        <v>724</v>
      </c>
      <c r="G673" s="205"/>
      <c r="H673" s="205"/>
      <c r="I673" s="208"/>
      <c r="J673" s="219">
        <f>BK673</f>
        <v>0</v>
      </c>
      <c r="K673" s="205"/>
      <c r="L673" s="210"/>
      <c r="M673" s="211"/>
      <c r="N673" s="212"/>
      <c r="O673" s="212"/>
      <c r="P673" s="213">
        <f>P674</f>
        <v>0</v>
      </c>
      <c r="Q673" s="212"/>
      <c r="R673" s="213">
        <f>R674</f>
        <v>0</v>
      </c>
      <c r="S673" s="212"/>
      <c r="T673" s="214">
        <f>T674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15" t="s">
        <v>34</v>
      </c>
      <c r="AT673" s="216" t="s">
        <v>77</v>
      </c>
      <c r="AU673" s="216" t="s">
        <v>34</v>
      </c>
      <c r="AY673" s="215" t="s">
        <v>162</v>
      </c>
      <c r="BK673" s="217">
        <f>BK674</f>
        <v>0</v>
      </c>
    </row>
    <row r="674" s="2" customFormat="1" ht="16.5" customHeight="1">
      <c r="A674" s="39"/>
      <c r="B674" s="40"/>
      <c r="C674" s="220" t="s">
        <v>793</v>
      </c>
      <c r="D674" s="220" t="s">
        <v>164</v>
      </c>
      <c r="E674" s="221" t="s">
        <v>726</v>
      </c>
      <c r="F674" s="222" t="s">
        <v>727</v>
      </c>
      <c r="G674" s="223" t="s">
        <v>708</v>
      </c>
      <c r="H674" s="224">
        <v>615.68399999999997</v>
      </c>
      <c r="I674" s="225"/>
      <c r="J674" s="226">
        <f>ROUND(I674*H674,1)</f>
        <v>0</v>
      </c>
      <c r="K674" s="227"/>
      <c r="L674" s="45"/>
      <c r="M674" s="228" t="s">
        <v>1</v>
      </c>
      <c r="N674" s="229" t="s">
        <v>43</v>
      </c>
      <c r="O674" s="92"/>
      <c r="P674" s="230">
        <f>O674*H674</f>
        <v>0</v>
      </c>
      <c r="Q674" s="230">
        <v>0</v>
      </c>
      <c r="R674" s="230">
        <f>Q674*H674</f>
        <v>0</v>
      </c>
      <c r="S674" s="230">
        <v>0</v>
      </c>
      <c r="T674" s="231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2" t="s">
        <v>168</v>
      </c>
      <c r="AT674" s="232" t="s">
        <v>164</v>
      </c>
      <c r="AU674" s="232" t="s">
        <v>87</v>
      </c>
      <c r="AY674" s="18" t="s">
        <v>162</v>
      </c>
      <c r="BE674" s="233">
        <f>IF(N674="základní",J674,0)</f>
        <v>0</v>
      </c>
      <c r="BF674" s="233">
        <f>IF(N674="snížená",J674,0)</f>
        <v>0</v>
      </c>
      <c r="BG674" s="233">
        <f>IF(N674="zákl. přenesená",J674,0)</f>
        <v>0</v>
      </c>
      <c r="BH674" s="233">
        <f>IF(N674="sníž. přenesená",J674,0)</f>
        <v>0</v>
      </c>
      <c r="BI674" s="233">
        <f>IF(N674="nulová",J674,0)</f>
        <v>0</v>
      </c>
      <c r="BJ674" s="18" t="s">
        <v>34</v>
      </c>
      <c r="BK674" s="233">
        <f>ROUND(I674*H674,1)</f>
        <v>0</v>
      </c>
      <c r="BL674" s="18" t="s">
        <v>168</v>
      </c>
      <c r="BM674" s="232" t="s">
        <v>1660</v>
      </c>
    </row>
    <row r="675" s="12" customFormat="1" ht="25.92" customHeight="1">
      <c r="A675" s="12"/>
      <c r="B675" s="204"/>
      <c r="C675" s="205"/>
      <c r="D675" s="206" t="s">
        <v>77</v>
      </c>
      <c r="E675" s="207" t="s">
        <v>729</v>
      </c>
      <c r="F675" s="207" t="s">
        <v>730</v>
      </c>
      <c r="G675" s="205"/>
      <c r="H675" s="205"/>
      <c r="I675" s="208"/>
      <c r="J675" s="209">
        <f>BK675</f>
        <v>0</v>
      </c>
      <c r="K675" s="205"/>
      <c r="L675" s="210"/>
      <c r="M675" s="211"/>
      <c r="N675" s="212"/>
      <c r="O675" s="212"/>
      <c r="P675" s="213">
        <f>P676+P700+P720+P755+P770+P779+P788+P846+P984+P990+P1120+P1125+P1133+P1143</f>
        <v>0</v>
      </c>
      <c r="Q675" s="212"/>
      <c r="R675" s="213">
        <f>R676+R700+R720+R755+R770+R779+R788+R846+R984+R990+R1120+R1125+R1133+R1143</f>
        <v>23.382488417991894</v>
      </c>
      <c r="S675" s="212"/>
      <c r="T675" s="214">
        <f>T676+T700+T720+T755+T770+T779+T788+T846+T984+T990+T1120+T1125+T1133+T1143</f>
        <v>6.3377534999999998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215" t="s">
        <v>87</v>
      </c>
      <c r="AT675" s="216" t="s">
        <v>77</v>
      </c>
      <c r="AU675" s="216" t="s">
        <v>78</v>
      </c>
      <c r="AY675" s="215" t="s">
        <v>162</v>
      </c>
      <c r="BK675" s="217">
        <f>BK676+BK700+BK720+BK755+BK770+BK779+BK788+BK846+BK984+BK990+BK1120+BK1125+BK1133+BK1143</f>
        <v>0</v>
      </c>
    </row>
    <row r="676" s="12" customFormat="1" ht="22.8" customHeight="1">
      <c r="A676" s="12"/>
      <c r="B676" s="204"/>
      <c r="C676" s="205"/>
      <c r="D676" s="206" t="s">
        <v>77</v>
      </c>
      <c r="E676" s="218" t="s">
        <v>1661</v>
      </c>
      <c r="F676" s="218" t="s">
        <v>1662</v>
      </c>
      <c r="G676" s="205"/>
      <c r="H676" s="205"/>
      <c r="I676" s="208"/>
      <c r="J676" s="219">
        <f>BK676</f>
        <v>0</v>
      </c>
      <c r="K676" s="205"/>
      <c r="L676" s="210"/>
      <c r="M676" s="211"/>
      <c r="N676" s="212"/>
      <c r="O676" s="212"/>
      <c r="P676" s="213">
        <f>SUM(P677:P699)</f>
        <v>0</v>
      </c>
      <c r="Q676" s="212"/>
      <c r="R676" s="213">
        <f>SUM(R677:R699)</f>
        <v>1.0857038400000001</v>
      </c>
      <c r="S676" s="212"/>
      <c r="T676" s="214">
        <f>SUM(T677:T699)</f>
        <v>0.97778249999999989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215" t="s">
        <v>87</v>
      </c>
      <c r="AT676" s="216" t="s">
        <v>77</v>
      </c>
      <c r="AU676" s="216" t="s">
        <v>34</v>
      </c>
      <c r="AY676" s="215" t="s">
        <v>162</v>
      </c>
      <c r="BK676" s="217">
        <f>SUM(BK677:BK699)</f>
        <v>0</v>
      </c>
    </row>
    <row r="677" s="2" customFormat="1" ht="24.15" customHeight="1">
      <c r="A677" s="39"/>
      <c r="B677" s="40"/>
      <c r="C677" s="220" t="s">
        <v>799</v>
      </c>
      <c r="D677" s="220" t="s">
        <v>164</v>
      </c>
      <c r="E677" s="221" t="s">
        <v>1663</v>
      </c>
      <c r="F677" s="222" t="s">
        <v>1664</v>
      </c>
      <c r="G677" s="223" t="s">
        <v>167</v>
      </c>
      <c r="H677" s="224">
        <v>222.14400000000001</v>
      </c>
      <c r="I677" s="225"/>
      <c r="J677" s="226">
        <f>ROUND(I677*H677,1)</f>
        <v>0</v>
      </c>
      <c r="K677" s="227"/>
      <c r="L677" s="45"/>
      <c r="M677" s="228" t="s">
        <v>1</v>
      </c>
      <c r="N677" s="229" t="s">
        <v>43</v>
      </c>
      <c r="O677" s="92"/>
      <c r="P677" s="230">
        <f>O677*H677</f>
        <v>0</v>
      </c>
      <c r="Q677" s="230">
        <v>0.0040000000000000001</v>
      </c>
      <c r="R677" s="230">
        <f>Q677*H677</f>
        <v>0.88857600000000003</v>
      </c>
      <c r="S677" s="230">
        <v>0</v>
      </c>
      <c r="T677" s="231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2" t="s">
        <v>249</v>
      </c>
      <c r="AT677" s="232" t="s">
        <v>164</v>
      </c>
      <c r="AU677" s="232" t="s">
        <v>87</v>
      </c>
      <c r="AY677" s="18" t="s">
        <v>162</v>
      </c>
      <c r="BE677" s="233">
        <f>IF(N677="základní",J677,0)</f>
        <v>0</v>
      </c>
      <c r="BF677" s="233">
        <f>IF(N677="snížená",J677,0)</f>
        <v>0</v>
      </c>
      <c r="BG677" s="233">
        <f>IF(N677="zákl. přenesená",J677,0)</f>
        <v>0</v>
      </c>
      <c r="BH677" s="233">
        <f>IF(N677="sníž. přenesená",J677,0)</f>
        <v>0</v>
      </c>
      <c r="BI677" s="233">
        <f>IF(N677="nulová",J677,0)</f>
        <v>0</v>
      </c>
      <c r="BJ677" s="18" t="s">
        <v>34</v>
      </c>
      <c r="BK677" s="233">
        <f>ROUND(I677*H677,1)</f>
        <v>0</v>
      </c>
      <c r="BL677" s="18" t="s">
        <v>249</v>
      </c>
      <c r="BM677" s="232" t="s">
        <v>1665</v>
      </c>
    </row>
    <row r="678" s="13" customFormat="1">
      <c r="A678" s="13"/>
      <c r="B678" s="234"/>
      <c r="C678" s="235"/>
      <c r="D678" s="236" t="s">
        <v>170</v>
      </c>
      <c r="E678" s="237" t="s">
        <v>1</v>
      </c>
      <c r="F678" s="238" t="s">
        <v>1385</v>
      </c>
      <c r="G678" s="235"/>
      <c r="H678" s="237" t="s">
        <v>1</v>
      </c>
      <c r="I678" s="239"/>
      <c r="J678" s="235"/>
      <c r="K678" s="235"/>
      <c r="L678" s="240"/>
      <c r="M678" s="241"/>
      <c r="N678" s="242"/>
      <c r="O678" s="242"/>
      <c r="P678" s="242"/>
      <c r="Q678" s="242"/>
      <c r="R678" s="242"/>
      <c r="S678" s="242"/>
      <c r="T678" s="24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4" t="s">
        <v>170</v>
      </c>
      <c r="AU678" s="244" t="s">
        <v>87</v>
      </c>
      <c r="AV678" s="13" t="s">
        <v>34</v>
      </c>
      <c r="AW678" s="13" t="s">
        <v>33</v>
      </c>
      <c r="AX678" s="13" t="s">
        <v>78</v>
      </c>
      <c r="AY678" s="244" t="s">
        <v>162</v>
      </c>
    </row>
    <row r="679" s="14" customFormat="1">
      <c r="A679" s="14"/>
      <c r="B679" s="245"/>
      <c r="C679" s="246"/>
      <c r="D679" s="236" t="s">
        <v>170</v>
      </c>
      <c r="E679" s="247" t="s">
        <v>1</v>
      </c>
      <c r="F679" s="248" t="s">
        <v>1386</v>
      </c>
      <c r="G679" s="246"/>
      <c r="H679" s="249">
        <v>128.60499999999999</v>
      </c>
      <c r="I679" s="250"/>
      <c r="J679" s="246"/>
      <c r="K679" s="246"/>
      <c r="L679" s="251"/>
      <c r="M679" s="252"/>
      <c r="N679" s="253"/>
      <c r="O679" s="253"/>
      <c r="P679" s="253"/>
      <c r="Q679" s="253"/>
      <c r="R679" s="253"/>
      <c r="S679" s="253"/>
      <c r="T679" s="25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5" t="s">
        <v>170</v>
      </c>
      <c r="AU679" s="255" t="s">
        <v>87</v>
      </c>
      <c r="AV679" s="14" t="s">
        <v>87</v>
      </c>
      <c r="AW679" s="14" t="s">
        <v>33</v>
      </c>
      <c r="AX679" s="14" t="s">
        <v>78</v>
      </c>
      <c r="AY679" s="255" t="s">
        <v>162</v>
      </c>
    </row>
    <row r="680" s="14" customFormat="1">
      <c r="A680" s="14"/>
      <c r="B680" s="245"/>
      <c r="C680" s="246"/>
      <c r="D680" s="236" t="s">
        <v>170</v>
      </c>
      <c r="E680" s="247" t="s">
        <v>1</v>
      </c>
      <c r="F680" s="248" t="s">
        <v>1387</v>
      </c>
      <c r="G680" s="246"/>
      <c r="H680" s="249">
        <v>21.271000000000001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5" t="s">
        <v>170</v>
      </c>
      <c r="AU680" s="255" t="s">
        <v>87</v>
      </c>
      <c r="AV680" s="14" t="s">
        <v>87</v>
      </c>
      <c r="AW680" s="14" t="s">
        <v>33</v>
      </c>
      <c r="AX680" s="14" t="s">
        <v>78</v>
      </c>
      <c r="AY680" s="255" t="s">
        <v>162</v>
      </c>
    </row>
    <row r="681" s="14" customFormat="1">
      <c r="A681" s="14"/>
      <c r="B681" s="245"/>
      <c r="C681" s="246"/>
      <c r="D681" s="236" t="s">
        <v>170</v>
      </c>
      <c r="E681" s="247" t="s">
        <v>1</v>
      </c>
      <c r="F681" s="248" t="s">
        <v>1388</v>
      </c>
      <c r="G681" s="246"/>
      <c r="H681" s="249">
        <v>72.268000000000001</v>
      </c>
      <c r="I681" s="250"/>
      <c r="J681" s="246"/>
      <c r="K681" s="246"/>
      <c r="L681" s="251"/>
      <c r="M681" s="252"/>
      <c r="N681" s="253"/>
      <c r="O681" s="253"/>
      <c r="P681" s="253"/>
      <c r="Q681" s="253"/>
      <c r="R681" s="253"/>
      <c r="S681" s="253"/>
      <c r="T681" s="25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5" t="s">
        <v>170</v>
      </c>
      <c r="AU681" s="255" t="s">
        <v>87</v>
      </c>
      <c r="AV681" s="14" t="s">
        <v>87</v>
      </c>
      <c r="AW681" s="14" t="s">
        <v>33</v>
      </c>
      <c r="AX681" s="14" t="s">
        <v>78</v>
      </c>
      <c r="AY681" s="255" t="s">
        <v>162</v>
      </c>
    </row>
    <row r="682" s="15" customFormat="1">
      <c r="A682" s="15"/>
      <c r="B682" s="256"/>
      <c r="C682" s="257"/>
      <c r="D682" s="236" t="s">
        <v>170</v>
      </c>
      <c r="E682" s="258" t="s">
        <v>1</v>
      </c>
      <c r="F682" s="259" t="s">
        <v>180</v>
      </c>
      <c r="G682" s="257"/>
      <c r="H682" s="260">
        <v>222.14400000000001</v>
      </c>
      <c r="I682" s="261"/>
      <c r="J682" s="257"/>
      <c r="K682" s="257"/>
      <c r="L682" s="262"/>
      <c r="M682" s="263"/>
      <c r="N682" s="264"/>
      <c r="O682" s="264"/>
      <c r="P682" s="264"/>
      <c r="Q682" s="264"/>
      <c r="R682" s="264"/>
      <c r="S682" s="264"/>
      <c r="T682" s="26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6" t="s">
        <v>170</v>
      </c>
      <c r="AU682" s="266" t="s">
        <v>87</v>
      </c>
      <c r="AV682" s="15" t="s">
        <v>168</v>
      </c>
      <c r="AW682" s="15" t="s">
        <v>33</v>
      </c>
      <c r="AX682" s="15" t="s">
        <v>34</v>
      </c>
      <c r="AY682" s="266" t="s">
        <v>162</v>
      </c>
    </row>
    <row r="683" s="2" customFormat="1" ht="16.5" customHeight="1">
      <c r="A683" s="39"/>
      <c r="B683" s="40"/>
      <c r="C683" s="220" t="s">
        <v>803</v>
      </c>
      <c r="D683" s="220" t="s">
        <v>164</v>
      </c>
      <c r="E683" s="221" t="s">
        <v>1666</v>
      </c>
      <c r="F683" s="222" t="s">
        <v>1667</v>
      </c>
      <c r="G683" s="223" t="s">
        <v>167</v>
      </c>
      <c r="H683" s="224">
        <v>217.285</v>
      </c>
      <c r="I683" s="225"/>
      <c r="J683" s="226">
        <f>ROUND(I683*H683,1)</f>
        <v>0</v>
      </c>
      <c r="K683" s="227"/>
      <c r="L683" s="45"/>
      <c r="M683" s="228" t="s">
        <v>1</v>
      </c>
      <c r="N683" s="229" t="s">
        <v>43</v>
      </c>
      <c r="O683" s="92"/>
      <c r="P683" s="230">
        <f>O683*H683</f>
        <v>0</v>
      </c>
      <c r="Q683" s="230">
        <v>0</v>
      </c>
      <c r="R683" s="230">
        <f>Q683*H683</f>
        <v>0</v>
      </c>
      <c r="S683" s="230">
        <v>0.0044999999999999997</v>
      </c>
      <c r="T683" s="231">
        <f>S683*H683</f>
        <v>0.97778249999999989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2" t="s">
        <v>249</v>
      </c>
      <c r="AT683" s="232" t="s">
        <v>164</v>
      </c>
      <c r="AU683" s="232" t="s">
        <v>87</v>
      </c>
      <c r="AY683" s="18" t="s">
        <v>162</v>
      </c>
      <c r="BE683" s="233">
        <f>IF(N683="základní",J683,0)</f>
        <v>0</v>
      </c>
      <c r="BF683" s="233">
        <f>IF(N683="snížená",J683,0)</f>
        <v>0</v>
      </c>
      <c r="BG683" s="233">
        <f>IF(N683="zákl. přenesená",J683,0)</f>
        <v>0</v>
      </c>
      <c r="BH683" s="233">
        <f>IF(N683="sníž. přenesená",J683,0)</f>
        <v>0</v>
      </c>
      <c r="BI683" s="233">
        <f>IF(N683="nulová",J683,0)</f>
        <v>0</v>
      </c>
      <c r="BJ683" s="18" t="s">
        <v>34</v>
      </c>
      <c r="BK683" s="233">
        <f>ROUND(I683*H683,1)</f>
        <v>0</v>
      </c>
      <c r="BL683" s="18" t="s">
        <v>249</v>
      </c>
      <c r="BM683" s="232" t="s">
        <v>1668</v>
      </c>
    </row>
    <row r="684" s="13" customFormat="1">
      <c r="A684" s="13"/>
      <c r="B684" s="234"/>
      <c r="C684" s="235"/>
      <c r="D684" s="236" t="s">
        <v>170</v>
      </c>
      <c r="E684" s="237" t="s">
        <v>1</v>
      </c>
      <c r="F684" s="238" t="s">
        <v>1669</v>
      </c>
      <c r="G684" s="235"/>
      <c r="H684" s="237" t="s">
        <v>1</v>
      </c>
      <c r="I684" s="239"/>
      <c r="J684" s="235"/>
      <c r="K684" s="235"/>
      <c r="L684" s="240"/>
      <c r="M684" s="241"/>
      <c r="N684" s="242"/>
      <c r="O684" s="242"/>
      <c r="P684" s="242"/>
      <c r="Q684" s="242"/>
      <c r="R684" s="242"/>
      <c r="S684" s="242"/>
      <c r="T684" s="24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4" t="s">
        <v>170</v>
      </c>
      <c r="AU684" s="244" t="s">
        <v>87</v>
      </c>
      <c r="AV684" s="13" t="s">
        <v>34</v>
      </c>
      <c r="AW684" s="13" t="s">
        <v>33</v>
      </c>
      <c r="AX684" s="13" t="s">
        <v>78</v>
      </c>
      <c r="AY684" s="244" t="s">
        <v>162</v>
      </c>
    </row>
    <row r="685" s="14" customFormat="1">
      <c r="A685" s="14"/>
      <c r="B685" s="245"/>
      <c r="C685" s="246"/>
      <c r="D685" s="236" t="s">
        <v>170</v>
      </c>
      <c r="E685" s="247" t="s">
        <v>1</v>
      </c>
      <c r="F685" s="248" t="s">
        <v>1670</v>
      </c>
      <c r="G685" s="246"/>
      <c r="H685" s="249">
        <v>89.623000000000005</v>
      </c>
      <c r="I685" s="250"/>
      <c r="J685" s="246"/>
      <c r="K685" s="246"/>
      <c r="L685" s="251"/>
      <c r="M685" s="252"/>
      <c r="N685" s="253"/>
      <c r="O685" s="253"/>
      <c r="P685" s="253"/>
      <c r="Q685" s="253"/>
      <c r="R685" s="253"/>
      <c r="S685" s="253"/>
      <c r="T685" s="25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5" t="s">
        <v>170</v>
      </c>
      <c r="AU685" s="255" t="s">
        <v>87</v>
      </c>
      <c r="AV685" s="14" t="s">
        <v>87</v>
      </c>
      <c r="AW685" s="14" t="s">
        <v>33</v>
      </c>
      <c r="AX685" s="14" t="s">
        <v>78</v>
      </c>
      <c r="AY685" s="255" t="s">
        <v>162</v>
      </c>
    </row>
    <row r="686" s="14" customFormat="1">
      <c r="A686" s="14"/>
      <c r="B686" s="245"/>
      <c r="C686" s="246"/>
      <c r="D686" s="236" t="s">
        <v>170</v>
      </c>
      <c r="E686" s="247" t="s">
        <v>1</v>
      </c>
      <c r="F686" s="248" t="s">
        <v>1671</v>
      </c>
      <c r="G686" s="246"/>
      <c r="H686" s="249">
        <v>127.66200000000001</v>
      </c>
      <c r="I686" s="250"/>
      <c r="J686" s="246"/>
      <c r="K686" s="246"/>
      <c r="L686" s="251"/>
      <c r="M686" s="252"/>
      <c r="N686" s="253"/>
      <c r="O686" s="253"/>
      <c r="P686" s="253"/>
      <c r="Q686" s="253"/>
      <c r="R686" s="253"/>
      <c r="S686" s="253"/>
      <c r="T686" s="25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5" t="s">
        <v>170</v>
      </c>
      <c r="AU686" s="255" t="s">
        <v>87</v>
      </c>
      <c r="AV686" s="14" t="s">
        <v>87</v>
      </c>
      <c r="AW686" s="14" t="s">
        <v>33</v>
      </c>
      <c r="AX686" s="14" t="s">
        <v>78</v>
      </c>
      <c r="AY686" s="255" t="s">
        <v>162</v>
      </c>
    </row>
    <row r="687" s="15" customFormat="1">
      <c r="A687" s="15"/>
      <c r="B687" s="256"/>
      <c r="C687" s="257"/>
      <c r="D687" s="236" t="s">
        <v>170</v>
      </c>
      <c r="E687" s="258" t="s">
        <v>1</v>
      </c>
      <c r="F687" s="259" t="s">
        <v>180</v>
      </c>
      <c r="G687" s="257"/>
      <c r="H687" s="260">
        <v>217.285</v>
      </c>
      <c r="I687" s="261"/>
      <c r="J687" s="257"/>
      <c r="K687" s="257"/>
      <c r="L687" s="262"/>
      <c r="M687" s="263"/>
      <c r="N687" s="264"/>
      <c r="O687" s="264"/>
      <c r="P687" s="264"/>
      <c r="Q687" s="264"/>
      <c r="R687" s="264"/>
      <c r="S687" s="264"/>
      <c r="T687" s="26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66" t="s">
        <v>170</v>
      </c>
      <c r="AU687" s="266" t="s">
        <v>87</v>
      </c>
      <c r="AV687" s="15" t="s">
        <v>168</v>
      </c>
      <c r="AW687" s="15" t="s">
        <v>33</v>
      </c>
      <c r="AX687" s="15" t="s">
        <v>34</v>
      </c>
      <c r="AY687" s="266" t="s">
        <v>162</v>
      </c>
    </row>
    <row r="688" s="2" customFormat="1" ht="24.15" customHeight="1">
      <c r="A688" s="39"/>
      <c r="B688" s="40"/>
      <c r="C688" s="220" t="s">
        <v>807</v>
      </c>
      <c r="D688" s="220" t="s">
        <v>164</v>
      </c>
      <c r="E688" s="221" t="s">
        <v>1672</v>
      </c>
      <c r="F688" s="222" t="s">
        <v>1673</v>
      </c>
      <c r="G688" s="223" t="s">
        <v>167</v>
      </c>
      <c r="H688" s="224">
        <v>222.14400000000001</v>
      </c>
      <c r="I688" s="225"/>
      <c r="J688" s="226">
        <f>ROUND(I688*H688,1)</f>
        <v>0</v>
      </c>
      <c r="K688" s="227"/>
      <c r="L688" s="45"/>
      <c r="M688" s="228" t="s">
        <v>1</v>
      </c>
      <c r="N688" s="229" t="s">
        <v>43</v>
      </c>
      <c r="O688" s="92"/>
      <c r="P688" s="230">
        <f>O688*H688</f>
        <v>0</v>
      </c>
      <c r="Q688" s="230">
        <v>0.00079750000000000003</v>
      </c>
      <c r="R688" s="230">
        <f>Q688*H688</f>
        <v>0.17715984000000001</v>
      </c>
      <c r="S688" s="230">
        <v>0</v>
      </c>
      <c r="T688" s="231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2" t="s">
        <v>249</v>
      </c>
      <c r="AT688" s="232" t="s">
        <v>164</v>
      </c>
      <c r="AU688" s="232" t="s">
        <v>87</v>
      </c>
      <c r="AY688" s="18" t="s">
        <v>162</v>
      </c>
      <c r="BE688" s="233">
        <f>IF(N688="základní",J688,0)</f>
        <v>0</v>
      </c>
      <c r="BF688" s="233">
        <f>IF(N688="snížená",J688,0)</f>
        <v>0</v>
      </c>
      <c r="BG688" s="233">
        <f>IF(N688="zákl. přenesená",J688,0)</f>
        <v>0</v>
      </c>
      <c r="BH688" s="233">
        <f>IF(N688="sníž. přenesená",J688,0)</f>
        <v>0</v>
      </c>
      <c r="BI688" s="233">
        <f>IF(N688="nulová",J688,0)</f>
        <v>0</v>
      </c>
      <c r="BJ688" s="18" t="s">
        <v>34</v>
      </c>
      <c r="BK688" s="233">
        <f>ROUND(I688*H688,1)</f>
        <v>0</v>
      </c>
      <c r="BL688" s="18" t="s">
        <v>249</v>
      </c>
      <c r="BM688" s="232" t="s">
        <v>1674</v>
      </c>
    </row>
    <row r="689" s="13" customFormat="1">
      <c r="A689" s="13"/>
      <c r="B689" s="234"/>
      <c r="C689" s="235"/>
      <c r="D689" s="236" t="s">
        <v>170</v>
      </c>
      <c r="E689" s="237" t="s">
        <v>1</v>
      </c>
      <c r="F689" s="238" t="s">
        <v>1675</v>
      </c>
      <c r="G689" s="235"/>
      <c r="H689" s="237" t="s">
        <v>1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4" t="s">
        <v>170</v>
      </c>
      <c r="AU689" s="244" t="s">
        <v>87</v>
      </c>
      <c r="AV689" s="13" t="s">
        <v>34</v>
      </c>
      <c r="AW689" s="13" t="s">
        <v>33</v>
      </c>
      <c r="AX689" s="13" t="s">
        <v>78</v>
      </c>
      <c r="AY689" s="244" t="s">
        <v>162</v>
      </c>
    </row>
    <row r="690" s="14" customFormat="1">
      <c r="A690" s="14"/>
      <c r="B690" s="245"/>
      <c r="C690" s="246"/>
      <c r="D690" s="236" t="s">
        <v>170</v>
      </c>
      <c r="E690" s="247" t="s">
        <v>1</v>
      </c>
      <c r="F690" s="248" t="s">
        <v>1386</v>
      </c>
      <c r="G690" s="246"/>
      <c r="H690" s="249">
        <v>128.60499999999999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5" t="s">
        <v>170</v>
      </c>
      <c r="AU690" s="255" t="s">
        <v>87</v>
      </c>
      <c r="AV690" s="14" t="s">
        <v>87</v>
      </c>
      <c r="AW690" s="14" t="s">
        <v>33</v>
      </c>
      <c r="AX690" s="14" t="s">
        <v>78</v>
      </c>
      <c r="AY690" s="255" t="s">
        <v>162</v>
      </c>
    </row>
    <row r="691" s="14" customFormat="1">
      <c r="A691" s="14"/>
      <c r="B691" s="245"/>
      <c r="C691" s="246"/>
      <c r="D691" s="236" t="s">
        <v>170</v>
      </c>
      <c r="E691" s="247" t="s">
        <v>1</v>
      </c>
      <c r="F691" s="248" t="s">
        <v>1387</v>
      </c>
      <c r="G691" s="246"/>
      <c r="H691" s="249">
        <v>21.271000000000001</v>
      </c>
      <c r="I691" s="250"/>
      <c r="J691" s="246"/>
      <c r="K691" s="246"/>
      <c r="L691" s="251"/>
      <c r="M691" s="252"/>
      <c r="N691" s="253"/>
      <c r="O691" s="253"/>
      <c r="P691" s="253"/>
      <c r="Q691" s="253"/>
      <c r="R691" s="253"/>
      <c r="S691" s="253"/>
      <c r="T691" s="25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5" t="s">
        <v>170</v>
      </c>
      <c r="AU691" s="255" t="s">
        <v>87</v>
      </c>
      <c r="AV691" s="14" t="s">
        <v>87</v>
      </c>
      <c r="AW691" s="14" t="s">
        <v>33</v>
      </c>
      <c r="AX691" s="14" t="s">
        <v>78</v>
      </c>
      <c r="AY691" s="255" t="s">
        <v>162</v>
      </c>
    </row>
    <row r="692" s="14" customFormat="1">
      <c r="A692" s="14"/>
      <c r="B692" s="245"/>
      <c r="C692" s="246"/>
      <c r="D692" s="236" t="s">
        <v>170</v>
      </c>
      <c r="E692" s="247" t="s">
        <v>1</v>
      </c>
      <c r="F692" s="248" t="s">
        <v>1388</v>
      </c>
      <c r="G692" s="246"/>
      <c r="H692" s="249">
        <v>72.268000000000001</v>
      </c>
      <c r="I692" s="250"/>
      <c r="J692" s="246"/>
      <c r="K692" s="246"/>
      <c r="L692" s="251"/>
      <c r="M692" s="252"/>
      <c r="N692" s="253"/>
      <c r="O692" s="253"/>
      <c r="P692" s="253"/>
      <c r="Q692" s="253"/>
      <c r="R692" s="253"/>
      <c r="S692" s="253"/>
      <c r="T692" s="25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5" t="s">
        <v>170</v>
      </c>
      <c r="AU692" s="255" t="s">
        <v>87</v>
      </c>
      <c r="AV692" s="14" t="s">
        <v>87</v>
      </c>
      <c r="AW692" s="14" t="s">
        <v>33</v>
      </c>
      <c r="AX692" s="14" t="s">
        <v>78</v>
      </c>
      <c r="AY692" s="255" t="s">
        <v>162</v>
      </c>
    </row>
    <row r="693" s="15" customFormat="1">
      <c r="A693" s="15"/>
      <c r="B693" s="256"/>
      <c r="C693" s="257"/>
      <c r="D693" s="236" t="s">
        <v>170</v>
      </c>
      <c r="E693" s="258" t="s">
        <v>1</v>
      </c>
      <c r="F693" s="259" t="s">
        <v>180</v>
      </c>
      <c r="G693" s="257"/>
      <c r="H693" s="260">
        <v>222.14400000000001</v>
      </c>
      <c r="I693" s="261"/>
      <c r="J693" s="257"/>
      <c r="K693" s="257"/>
      <c r="L693" s="262"/>
      <c r="M693" s="263"/>
      <c r="N693" s="264"/>
      <c r="O693" s="264"/>
      <c r="P693" s="264"/>
      <c r="Q693" s="264"/>
      <c r="R693" s="264"/>
      <c r="S693" s="264"/>
      <c r="T693" s="26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6" t="s">
        <v>170</v>
      </c>
      <c r="AU693" s="266" t="s">
        <v>87</v>
      </c>
      <c r="AV693" s="15" t="s">
        <v>168</v>
      </c>
      <c r="AW693" s="15" t="s">
        <v>33</v>
      </c>
      <c r="AX693" s="15" t="s">
        <v>34</v>
      </c>
      <c r="AY693" s="266" t="s">
        <v>162</v>
      </c>
    </row>
    <row r="694" s="2" customFormat="1" ht="24.15" customHeight="1">
      <c r="A694" s="39"/>
      <c r="B694" s="40"/>
      <c r="C694" s="220" t="s">
        <v>813</v>
      </c>
      <c r="D694" s="220" t="s">
        <v>164</v>
      </c>
      <c r="E694" s="221" t="s">
        <v>1676</v>
      </c>
      <c r="F694" s="222" t="s">
        <v>1677</v>
      </c>
      <c r="G694" s="223" t="s">
        <v>392</v>
      </c>
      <c r="H694" s="224">
        <v>124.8</v>
      </c>
      <c r="I694" s="225"/>
      <c r="J694" s="226">
        <f>ROUND(I694*H694,1)</f>
        <v>0</v>
      </c>
      <c r="K694" s="227"/>
      <c r="L694" s="45"/>
      <c r="M694" s="228" t="s">
        <v>1</v>
      </c>
      <c r="N694" s="229" t="s">
        <v>43</v>
      </c>
      <c r="O694" s="92"/>
      <c r="P694" s="230">
        <f>O694*H694</f>
        <v>0</v>
      </c>
      <c r="Q694" s="230">
        <v>0.00016000000000000001</v>
      </c>
      <c r="R694" s="230">
        <f>Q694*H694</f>
        <v>0.019968</v>
      </c>
      <c r="S694" s="230">
        <v>0</v>
      </c>
      <c r="T694" s="231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32" t="s">
        <v>249</v>
      </c>
      <c r="AT694" s="232" t="s">
        <v>164</v>
      </c>
      <c r="AU694" s="232" t="s">
        <v>87</v>
      </c>
      <c r="AY694" s="18" t="s">
        <v>162</v>
      </c>
      <c r="BE694" s="233">
        <f>IF(N694="základní",J694,0)</f>
        <v>0</v>
      </c>
      <c r="BF694" s="233">
        <f>IF(N694="snížená",J694,0)</f>
        <v>0</v>
      </c>
      <c r="BG694" s="233">
        <f>IF(N694="zákl. přenesená",J694,0)</f>
        <v>0</v>
      </c>
      <c r="BH694" s="233">
        <f>IF(N694="sníž. přenesená",J694,0)</f>
        <v>0</v>
      </c>
      <c r="BI694" s="233">
        <f>IF(N694="nulová",J694,0)</f>
        <v>0</v>
      </c>
      <c r="BJ694" s="18" t="s">
        <v>34</v>
      </c>
      <c r="BK694" s="233">
        <f>ROUND(I694*H694,1)</f>
        <v>0</v>
      </c>
      <c r="BL694" s="18" t="s">
        <v>249</v>
      </c>
      <c r="BM694" s="232" t="s">
        <v>1678</v>
      </c>
    </row>
    <row r="695" s="14" customFormat="1">
      <c r="A695" s="14"/>
      <c r="B695" s="245"/>
      <c r="C695" s="246"/>
      <c r="D695" s="236" t="s">
        <v>170</v>
      </c>
      <c r="E695" s="247" t="s">
        <v>1</v>
      </c>
      <c r="F695" s="248" t="s">
        <v>1573</v>
      </c>
      <c r="G695" s="246"/>
      <c r="H695" s="249">
        <v>72.25</v>
      </c>
      <c r="I695" s="250"/>
      <c r="J695" s="246"/>
      <c r="K695" s="246"/>
      <c r="L695" s="251"/>
      <c r="M695" s="252"/>
      <c r="N695" s="253"/>
      <c r="O695" s="253"/>
      <c r="P695" s="253"/>
      <c r="Q695" s="253"/>
      <c r="R695" s="253"/>
      <c r="S695" s="253"/>
      <c r="T695" s="25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5" t="s">
        <v>170</v>
      </c>
      <c r="AU695" s="255" t="s">
        <v>87</v>
      </c>
      <c r="AV695" s="14" t="s">
        <v>87</v>
      </c>
      <c r="AW695" s="14" t="s">
        <v>33</v>
      </c>
      <c r="AX695" s="14" t="s">
        <v>78</v>
      </c>
      <c r="AY695" s="255" t="s">
        <v>162</v>
      </c>
    </row>
    <row r="696" s="14" customFormat="1">
      <c r="A696" s="14"/>
      <c r="B696" s="245"/>
      <c r="C696" s="246"/>
      <c r="D696" s="236" t="s">
        <v>170</v>
      </c>
      <c r="E696" s="247" t="s">
        <v>1</v>
      </c>
      <c r="F696" s="248" t="s">
        <v>1574</v>
      </c>
      <c r="G696" s="246"/>
      <c r="H696" s="249">
        <v>11.949999999999999</v>
      </c>
      <c r="I696" s="250"/>
      <c r="J696" s="246"/>
      <c r="K696" s="246"/>
      <c r="L696" s="251"/>
      <c r="M696" s="252"/>
      <c r="N696" s="253"/>
      <c r="O696" s="253"/>
      <c r="P696" s="253"/>
      <c r="Q696" s="253"/>
      <c r="R696" s="253"/>
      <c r="S696" s="253"/>
      <c r="T696" s="25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5" t="s">
        <v>170</v>
      </c>
      <c r="AU696" s="255" t="s">
        <v>87</v>
      </c>
      <c r="AV696" s="14" t="s">
        <v>87</v>
      </c>
      <c r="AW696" s="14" t="s">
        <v>33</v>
      </c>
      <c r="AX696" s="14" t="s">
        <v>78</v>
      </c>
      <c r="AY696" s="255" t="s">
        <v>162</v>
      </c>
    </row>
    <row r="697" s="14" customFormat="1">
      <c r="A697" s="14"/>
      <c r="B697" s="245"/>
      <c r="C697" s="246"/>
      <c r="D697" s="236" t="s">
        <v>170</v>
      </c>
      <c r="E697" s="247" t="s">
        <v>1</v>
      </c>
      <c r="F697" s="248" t="s">
        <v>1679</v>
      </c>
      <c r="G697" s="246"/>
      <c r="H697" s="249">
        <v>40.600000000000001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5" t="s">
        <v>170</v>
      </c>
      <c r="AU697" s="255" t="s">
        <v>87</v>
      </c>
      <c r="AV697" s="14" t="s">
        <v>87</v>
      </c>
      <c r="AW697" s="14" t="s">
        <v>33</v>
      </c>
      <c r="AX697" s="14" t="s">
        <v>78</v>
      </c>
      <c r="AY697" s="255" t="s">
        <v>162</v>
      </c>
    </row>
    <row r="698" s="15" customFormat="1">
      <c r="A698" s="15"/>
      <c r="B698" s="256"/>
      <c r="C698" s="257"/>
      <c r="D698" s="236" t="s">
        <v>170</v>
      </c>
      <c r="E698" s="258" t="s">
        <v>1</v>
      </c>
      <c r="F698" s="259" t="s">
        <v>180</v>
      </c>
      <c r="G698" s="257"/>
      <c r="H698" s="260">
        <v>124.8</v>
      </c>
      <c r="I698" s="261"/>
      <c r="J698" s="257"/>
      <c r="K698" s="257"/>
      <c r="L698" s="262"/>
      <c r="M698" s="263"/>
      <c r="N698" s="264"/>
      <c r="O698" s="264"/>
      <c r="P698" s="264"/>
      <c r="Q698" s="264"/>
      <c r="R698" s="264"/>
      <c r="S698" s="264"/>
      <c r="T698" s="26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66" t="s">
        <v>170</v>
      </c>
      <c r="AU698" s="266" t="s">
        <v>87</v>
      </c>
      <c r="AV698" s="15" t="s">
        <v>168</v>
      </c>
      <c r="AW698" s="15" t="s">
        <v>33</v>
      </c>
      <c r="AX698" s="15" t="s">
        <v>34</v>
      </c>
      <c r="AY698" s="266" t="s">
        <v>162</v>
      </c>
    </row>
    <row r="699" s="2" customFormat="1" ht="24.15" customHeight="1">
      <c r="A699" s="39"/>
      <c r="B699" s="40"/>
      <c r="C699" s="220" t="s">
        <v>819</v>
      </c>
      <c r="D699" s="220" t="s">
        <v>164</v>
      </c>
      <c r="E699" s="221" t="s">
        <v>1680</v>
      </c>
      <c r="F699" s="222" t="s">
        <v>1681</v>
      </c>
      <c r="G699" s="223" t="s">
        <v>760</v>
      </c>
      <c r="H699" s="289"/>
      <c r="I699" s="225"/>
      <c r="J699" s="226">
        <f>ROUND(I699*H699,1)</f>
        <v>0</v>
      </c>
      <c r="K699" s="227"/>
      <c r="L699" s="45"/>
      <c r="M699" s="228" t="s">
        <v>1</v>
      </c>
      <c r="N699" s="229" t="s">
        <v>43</v>
      </c>
      <c r="O699" s="92"/>
      <c r="P699" s="230">
        <f>O699*H699</f>
        <v>0</v>
      </c>
      <c r="Q699" s="230">
        <v>0</v>
      </c>
      <c r="R699" s="230">
        <f>Q699*H699</f>
        <v>0</v>
      </c>
      <c r="S699" s="230">
        <v>0</v>
      </c>
      <c r="T699" s="231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2" t="s">
        <v>249</v>
      </c>
      <c r="AT699" s="232" t="s">
        <v>164</v>
      </c>
      <c r="AU699" s="232" t="s">
        <v>87</v>
      </c>
      <c r="AY699" s="18" t="s">
        <v>162</v>
      </c>
      <c r="BE699" s="233">
        <f>IF(N699="základní",J699,0)</f>
        <v>0</v>
      </c>
      <c r="BF699" s="233">
        <f>IF(N699="snížená",J699,0)</f>
        <v>0</v>
      </c>
      <c r="BG699" s="233">
        <f>IF(N699="zákl. přenesená",J699,0)</f>
        <v>0</v>
      </c>
      <c r="BH699" s="233">
        <f>IF(N699="sníž. přenesená",J699,0)</f>
        <v>0</v>
      </c>
      <c r="BI699" s="233">
        <f>IF(N699="nulová",J699,0)</f>
        <v>0</v>
      </c>
      <c r="BJ699" s="18" t="s">
        <v>34</v>
      </c>
      <c r="BK699" s="233">
        <f>ROUND(I699*H699,1)</f>
        <v>0</v>
      </c>
      <c r="BL699" s="18" t="s">
        <v>249</v>
      </c>
      <c r="BM699" s="232" t="s">
        <v>1682</v>
      </c>
    </row>
    <row r="700" s="12" customFormat="1" ht="22.8" customHeight="1">
      <c r="A700" s="12"/>
      <c r="B700" s="204"/>
      <c r="C700" s="205"/>
      <c r="D700" s="206" t="s">
        <v>77</v>
      </c>
      <c r="E700" s="218" t="s">
        <v>731</v>
      </c>
      <c r="F700" s="218" t="s">
        <v>732</v>
      </c>
      <c r="G700" s="205"/>
      <c r="H700" s="205"/>
      <c r="I700" s="208"/>
      <c r="J700" s="219">
        <f>BK700</f>
        <v>0</v>
      </c>
      <c r="K700" s="205"/>
      <c r="L700" s="210"/>
      <c r="M700" s="211"/>
      <c r="N700" s="212"/>
      <c r="O700" s="212"/>
      <c r="P700" s="213">
        <f>SUM(P701:P719)</f>
        <v>0</v>
      </c>
      <c r="Q700" s="212"/>
      <c r="R700" s="213">
        <f>SUM(R701:R719)</f>
        <v>1.60821228455</v>
      </c>
      <c r="S700" s="212"/>
      <c r="T700" s="214">
        <f>SUM(T701:T719)</f>
        <v>0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215" t="s">
        <v>87</v>
      </c>
      <c r="AT700" s="216" t="s">
        <v>77</v>
      </c>
      <c r="AU700" s="216" t="s">
        <v>34</v>
      </c>
      <c r="AY700" s="215" t="s">
        <v>162</v>
      </c>
      <c r="BK700" s="217">
        <f>SUM(BK701:BK719)</f>
        <v>0</v>
      </c>
    </row>
    <row r="701" s="2" customFormat="1" ht="24.15" customHeight="1">
      <c r="A701" s="39"/>
      <c r="B701" s="40"/>
      <c r="C701" s="220" t="s">
        <v>826</v>
      </c>
      <c r="D701" s="220" t="s">
        <v>164</v>
      </c>
      <c r="E701" s="221" t="s">
        <v>734</v>
      </c>
      <c r="F701" s="222" t="s">
        <v>735</v>
      </c>
      <c r="G701" s="223" t="s">
        <v>167</v>
      </c>
      <c r="H701" s="224">
        <v>137.535</v>
      </c>
      <c r="I701" s="225"/>
      <c r="J701" s="226">
        <f>ROUND(I701*H701,1)</f>
        <v>0</v>
      </c>
      <c r="K701" s="227"/>
      <c r="L701" s="45"/>
      <c r="M701" s="228" t="s">
        <v>1</v>
      </c>
      <c r="N701" s="229" t="s">
        <v>43</v>
      </c>
      <c r="O701" s="92"/>
      <c r="P701" s="230">
        <f>O701*H701</f>
        <v>0</v>
      </c>
      <c r="Q701" s="230">
        <v>0</v>
      </c>
      <c r="R701" s="230">
        <f>Q701*H701</f>
        <v>0</v>
      </c>
      <c r="S701" s="230">
        <v>0</v>
      </c>
      <c r="T701" s="231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2" t="s">
        <v>249</v>
      </c>
      <c r="AT701" s="232" t="s">
        <v>164</v>
      </c>
      <c r="AU701" s="232" t="s">
        <v>87</v>
      </c>
      <c r="AY701" s="18" t="s">
        <v>162</v>
      </c>
      <c r="BE701" s="233">
        <f>IF(N701="základní",J701,0)</f>
        <v>0</v>
      </c>
      <c r="BF701" s="233">
        <f>IF(N701="snížená",J701,0)</f>
        <v>0</v>
      </c>
      <c r="BG701" s="233">
        <f>IF(N701="zákl. přenesená",J701,0)</f>
        <v>0</v>
      </c>
      <c r="BH701" s="233">
        <f>IF(N701="sníž. přenesená",J701,0)</f>
        <v>0</v>
      </c>
      <c r="BI701" s="233">
        <f>IF(N701="nulová",J701,0)</f>
        <v>0</v>
      </c>
      <c r="BJ701" s="18" t="s">
        <v>34</v>
      </c>
      <c r="BK701" s="233">
        <f>ROUND(I701*H701,1)</f>
        <v>0</v>
      </c>
      <c r="BL701" s="18" t="s">
        <v>249</v>
      </c>
      <c r="BM701" s="232" t="s">
        <v>1683</v>
      </c>
    </row>
    <row r="702" s="13" customFormat="1">
      <c r="A702" s="13"/>
      <c r="B702" s="234"/>
      <c r="C702" s="235"/>
      <c r="D702" s="236" t="s">
        <v>170</v>
      </c>
      <c r="E702" s="237" t="s">
        <v>1</v>
      </c>
      <c r="F702" s="238" t="s">
        <v>737</v>
      </c>
      <c r="G702" s="235"/>
      <c r="H702" s="237" t="s">
        <v>1</v>
      </c>
      <c r="I702" s="239"/>
      <c r="J702" s="235"/>
      <c r="K702" s="235"/>
      <c r="L702" s="240"/>
      <c r="M702" s="241"/>
      <c r="N702" s="242"/>
      <c r="O702" s="242"/>
      <c r="P702" s="242"/>
      <c r="Q702" s="242"/>
      <c r="R702" s="242"/>
      <c r="S702" s="242"/>
      <c r="T702" s="24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4" t="s">
        <v>170</v>
      </c>
      <c r="AU702" s="244" t="s">
        <v>87</v>
      </c>
      <c r="AV702" s="13" t="s">
        <v>34</v>
      </c>
      <c r="AW702" s="13" t="s">
        <v>33</v>
      </c>
      <c r="AX702" s="13" t="s">
        <v>78</v>
      </c>
      <c r="AY702" s="244" t="s">
        <v>162</v>
      </c>
    </row>
    <row r="703" s="13" customFormat="1">
      <c r="A703" s="13"/>
      <c r="B703" s="234"/>
      <c r="C703" s="235"/>
      <c r="D703" s="236" t="s">
        <v>170</v>
      </c>
      <c r="E703" s="237" t="s">
        <v>1</v>
      </c>
      <c r="F703" s="238" t="s">
        <v>1567</v>
      </c>
      <c r="G703" s="235"/>
      <c r="H703" s="237" t="s">
        <v>1</v>
      </c>
      <c r="I703" s="239"/>
      <c r="J703" s="235"/>
      <c r="K703" s="235"/>
      <c r="L703" s="240"/>
      <c r="M703" s="241"/>
      <c r="N703" s="242"/>
      <c r="O703" s="242"/>
      <c r="P703" s="242"/>
      <c r="Q703" s="242"/>
      <c r="R703" s="242"/>
      <c r="S703" s="242"/>
      <c r="T703" s="24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4" t="s">
        <v>170</v>
      </c>
      <c r="AU703" s="244" t="s">
        <v>87</v>
      </c>
      <c r="AV703" s="13" t="s">
        <v>34</v>
      </c>
      <c r="AW703" s="13" t="s">
        <v>33</v>
      </c>
      <c r="AX703" s="13" t="s">
        <v>78</v>
      </c>
      <c r="AY703" s="244" t="s">
        <v>162</v>
      </c>
    </row>
    <row r="704" s="14" customFormat="1">
      <c r="A704" s="14"/>
      <c r="B704" s="245"/>
      <c r="C704" s="246"/>
      <c r="D704" s="236" t="s">
        <v>170</v>
      </c>
      <c r="E704" s="247" t="s">
        <v>1</v>
      </c>
      <c r="F704" s="248" t="s">
        <v>1568</v>
      </c>
      <c r="G704" s="246"/>
      <c r="H704" s="249">
        <v>45.475000000000001</v>
      </c>
      <c r="I704" s="250"/>
      <c r="J704" s="246"/>
      <c r="K704" s="246"/>
      <c r="L704" s="251"/>
      <c r="M704" s="252"/>
      <c r="N704" s="253"/>
      <c r="O704" s="253"/>
      <c r="P704" s="253"/>
      <c r="Q704" s="253"/>
      <c r="R704" s="253"/>
      <c r="S704" s="253"/>
      <c r="T704" s="25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5" t="s">
        <v>170</v>
      </c>
      <c r="AU704" s="255" t="s">
        <v>87</v>
      </c>
      <c r="AV704" s="14" t="s">
        <v>87</v>
      </c>
      <c r="AW704" s="14" t="s">
        <v>33</v>
      </c>
      <c r="AX704" s="14" t="s">
        <v>78</v>
      </c>
      <c r="AY704" s="255" t="s">
        <v>162</v>
      </c>
    </row>
    <row r="705" s="13" customFormat="1">
      <c r="A705" s="13"/>
      <c r="B705" s="234"/>
      <c r="C705" s="235"/>
      <c r="D705" s="236" t="s">
        <v>170</v>
      </c>
      <c r="E705" s="237" t="s">
        <v>1</v>
      </c>
      <c r="F705" s="238" t="s">
        <v>1569</v>
      </c>
      <c r="G705" s="235"/>
      <c r="H705" s="237" t="s">
        <v>1</v>
      </c>
      <c r="I705" s="239"/>
      <c r="J705" s="235"/>
      <c r="K705" s="235"/>
      <c r="L705" s="240"/>
      <c r="M705" s="241"/>
      <c r="N705" s="242"/>
      <c r="O705" s="242"/>
      <c r="P705" s="242"/>
      <c r="Q705" s="242"/>
      <c r="R705" s="242"/>
      <c r="S705" s="242"/>
      <c r="T705" s="24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4" t="s">
        <v>170</v>
      </c>
      <c r="AU705" s="244" t="s">
        <v>87</v>
      </c>
      <c r="AV705" s="13" t="s">
        <v>34</v>
      </c>
      <c r="AW705" s="13" t="s">
        <v>33</v>
      </c>
      <c r="AX705" s="13" t="s">
        <v>78</v>
      </c>
      <c r="AY705" s="244" t="s">
        <v>162</v>
      </c>
    </row>
    <row r="706" s="14" customFormat="1">
      <c r="A706" s="14"/>
      <c r="B706" s="245"/>
      <c r="C706" s="246"/>
      <c r="D706" s="236" t="s">
        <v>170</v>
      </c>
      <c r="E706" s="247" t="s">
        <v>1</v>
      </c>
      <c r="F706" s="248" t="s">
        <v>1570</v>
      </c>
      <c r="G706" s="246"/>
      <c r="H706" s="249">
        <v>92.060000000000002</v>
      </c>
      <c r="I706" s="250"/>
      <c r="J706" s="246"/>
      <c r="K706" s="246"/>
      <c r="L706" s="251"/>
      <c r="M706" s="252"/>
      <c r="N706" s="253"/>
      <c r="O706" s="253"/>
      <c r="P706" s="253"/>
      <c r="Q706" s="253"/>
      <c r="R706" s="253"/>
      <c r="S706" s="253"/>
      <c r="T706" s="25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5" t="s">
        <v>170</v>
      </c>
      <c r="AU706" s="255" t="s">
        <v>87</v>
      </c>
      <c r="AV706" s="14" t="s">
        <v>87</v>
      </c>
      <c r="AW706" s="14" t="s">
        <v>33</v>
      </c>
      <c r="AX706" s="14" t="s">
        <v>78</v>
      </c>
      <c r="AY706" s="255" t="s">
        <v>162</v>
      </c>
    </row>
    <row r="707" s="15" customFormat="1">
      <c r="A707" s="15"/>
      <c r="B707" s="256"/>
      <c r="C707" s="257"/>
      <c r="D707" s="236" t="s">
        <v>170</v>
      </c>
      <c r="E707" s="258" t="s">
        <v>1</v>
      </c>
      <c r="F707" s="259" t="s">
        <v>180</v>
      </c>
      <c r="G707" s="257"/>
      <c r="H707" s="260">
        <v>137.535</v>
      </c>
      <c r="I707" s="261"/>
      <c r="J707" s="257"/>
      <c r="K707" s="257"/>
      <c r="L707" s="262"/>
      <c r="M707" s="263"/>
      <c r="N707" s="264"/>
      <c r="O707" s="264"/>
      <c r="P707" s="264"/>
      <c r="Q707" s="264"/>
      <c r="R707" s="264"/>
      <c r="S707" s="264"/>
      <c r="T707" s="26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66" t="s">
        <v>170</v>
      </c>
      <c r="AU707" s="266" t="s">
        <v>87</v>
      </c>
      <c r="AV707" s="15" t="s">
        <v>168</v>
      </c>
      <c r="AW707" s="15" t="s">
        <v>33</v>
      </c>
      <c r="AX707" s="15" t="s">
        <v>34</v>
      </c>
      <c r="AY707" s="266" t="s">
        <v>162</v>
      </c>
    </row>
    <row r="708" s="2" customFormat="1" ht="24.15" customHeight="1">
      <c r="A708" s="39"/>
      <c r="B708" s="40"/>
      <c r="C708" s="267" t="s">
        <v>836</v>
      </c>
      <c r="D708" s="267" t="s">
        <v>250</v>
      </c>
      <c r="E708" s="268" t="s">
        <v>744</v>
      </c>
      <c r="F708" s="269" t="s">
        <v>745</v>
      </c>
      <c r="G708" s="270" t="s">
        <v>167</v>
      </c>
      <c r="H708" s="271">
        <v>158.16499999999999</v>
      </c>
      <c r="I708" s="272"/>
      <c r="J708" s="273">
        <f>ROUND(I708*H708,1)</f>
        <v>0</v>
      </c>
      <c r="K708" s="274"/>
      <c r="L708" s="275"/>
      <c r="M708" s="276" t="s">
        <v>1</v>
      </c>
      <c r="N708" s="277" t="s">
        <v>43</v>
      </c>
      <c r="O708" s="92"/>
      <c r="P708" s="230">
        <f>O708*H708</f>
        <v>0</v>
      </c>
      <c r="Q708" s="230">
        <v>0.0040000000000000001</v>
      </c>
      <c r="R708" s="230">
        <f>Q708*H708</f>
        <v>0.63266</v>
      </c>
      <c r="S708" s="230">
        <v>0</v>
      </c>
      <c r="T708" s="231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32" t="s">
        <v>371</v>
      </c>
      <c r="AT708" s="232" t="s">
        <v>250</v>
      </c>
      <c r="AU708" s="232" t="s">
        <v>87</v>
      </c>
      <c r="AY708" s="18" t="s">
        <v>162</v>
      </c>
      <c r="BE708" s="233">
        <f>IF(N708="základní",J708,0)</f>
        <v>0</v>
      </c>
      <c r="BF708" s="233">
        <f>IF(N708="snížená",J708,0)</f>
        <v>0</v>
      </c>
      <c r="BG708" s="233">
        <f>IF(N708="zákl. přenesená",J708,0)</f>
        <v>0</v>
      </c>
      <c r="BH708" s="233">
        <f>IF(N708="sníž. přenesená",J708,0)</f>
        <v>0</v>
      </c>
      <c r="BI708" s="233">
        <f>IF(N708="nulová",J708,0)</f>
        <v>0</v>
      </c>
      <c r="BJ708" s="18" t="s">
        <v>34</v>
      </c>
      <c r="BK708" s="233">
        <f>ROUND(I708*H708,1)</f>
        <v>0</v>
      </c>
      <c r="BL708" s="18" t="s">
        <v>249</v>
      </c>
      <c r="BM708" s="232" t="s">
        <v>1684</v>
      </c>
    </row>
    <row r="709" s="14" customFormat="1">
      <c r="A709" s="14"/>
      <c r="B709" s="245"/>
      <c r="C709" s="246"/>
      <c r="D709" s="236" t="s">
        <v>170</v>
      </c>
      <c r="E709" s="246"/>
      <c r="F709" s="248" t="s">
        <v>1685</v>
      </c>
      <c r="G709" s="246"/>
      <c r="H709" s="249">
        <v>158.16499999999999</v>
      </c>
      <c r="I709" s="250"/>
      <c r="J709" s="246"/>
      <c r="K709" s="246"/>
      <c r="L709" s="251"/>
      <c r="M709" s="252"/>
      <c r="N709" s="253"/>
      <c r="O709" s="253"/>
      <c r="P709" s="253"/>
      <c r="Q709" s="253"/>
      <c r="R709" s="253"/>
      <c r="S709" s="253"/>
      <c r="T709" s="25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5" t="s">
        <v>170</v>
      </c>
      <c r="AU709" s="255" t="s">
        <v>87</v>
      </c>
      <c r="AV709" s="14" t="s">
        <v>87</v>
      </c>
      <c r="AW709" s="14" t="s">
        <v>4</v>
      </c>
      <c r="AX709" s="14" t="s">
        <v>34</v>
      </c>
      <c r="AY709" s="255" t="s">
        <v>162</v>
      </c>
    </row>
    <row r="710" s="2" customFormat="1" ht="24.15" customHeight="1">
      <c r="A710" s="39"/>
      <c r="B710" s="40"/>
      <c r="C710" s="220" t="s">
        <v>841</v>
      </c>
      <c r="D710" s="220" t="s">
        <v>164</v>
      </c>
      <c r="E710" s="221" t="s">
        <v>749</v>
      </c>
      <c r="F710" s="222" t="s">
        <v>750</v>
      </c>
      <c r="G710" s="223" t="s">
        <v>167</v>
      </c>
      <c r="H710" s="224">
        <v>137.535</v>
      </c>
      <c r="I710" s="225"/>
      <c r="J710" s="226">
        <f>ROUND(I710*H710,1)</f>
        <v>0</v>
      </c>
      <c r="K710" s="227"/>
      <c r="L710" s="45"/>
      <c r="M710" s="228" t="s">
        <v>1</v>
      </c>
      <c r="N710" s="229" t="s">
        <v>43</v>
      </c>
      <c r="O710" s="92"/>
      <c r="P710" s="230">
        <f>O710*H710</f>
        <v>0</v>
      </c>
      <c r="Q710" s="230">
        <v>0.00088312999999999998</v>
      </c>
      <c r="R710" s="230">
        <f>Q710*H710</f>
        <v>0.12146128454999999</v>
      </c>
      <c r="S710" s="230">
        <v>0</v>
      </c>
      <c r="T710" s="231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2" t="s">
        <v>249</v>
      </c>
      <c r="AT710" s="232" t="s">
        <v>164</v>
      </c>
      <c r="AU710" s="232" t="s">
        <v>87</v>
      </c>
      <c r="AY710" s="18" t="s">
        <v>162</v>
      </c>
      <c r="BE710" s="233">
        <f>IF(N710="základní",J710,0)</f>
        <v>0</v>
      </c>
      <c r="BF710" s="233">
        <f>IF(N710="snížená",J710,0)</f>
        <v>0</v>
      </c>
      <c r="BG710" s="233">
        <f>IF(N710="zákl. přenesená",J710,0)</f>
        <v>0</v>
      </c>
      <c r="BH710" s="233">
        <f>IF(N710="sníž. přenesená",J710,0)</f>
        <v>0</v>
      </c>
      <c r="BI710" s="233">
        <f>IF(N710="nulová",J710,0)</f>
        <v>0</v>
      </c>
      <c r="BJ710" s="18" t="s">
        <v>34</v>
      </c>
      <c r="BK710" s="233">
        <f>ROUND(I710*H710,1)</f>
        <v>0</v>
      </c>
      <c r="BL710" s="18" t="s">
        <v>249</v>
      </c>
      <c r="BM710" s="232" t="s">
        <v>1686</v>
      </c>
    </row>
    <row r="711" s="13" customFormat="1">
      <c r="A711" s="13"/>
      <c r="B711" s="234"/>
      <c r="C711" s="235"/>
      <c r="D711" s="236" t="s">
        <v>170</v>
      </c>
      <c r="E711" s="237" t="s">
        <v>1</v>
      </c>
      <c r="F711" s="238" t="s">
        <v>1687</v>
      </c>
      <c r="G711" s="235"/>
      <c r="H711" s="237" t="s">
        <v>1</v>
      </c>
      <c r="I711" s="239"/>
      <c r="J711" s="235"/>
      <c r="K711" s="235"/>
      <c r="L711" s="240"/>
      <c r="M711" s="241"/>
      <c r="N711" s="242"/>
      <c r="O711" s="242"/>
      <c r="P711" s="242"/>
      <c r="Q711" s="242"/>
      <c r="R711" s="242"/>
      <c r="S711" s="242"/>
      <c r="T711" s="24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4" t="s">
        <v>170</v>
      </c>
      <c r="AU711" s="244" t="s">
        <v>87</v>
      </c>
      <c r="AV711" s="13" t="s">
        <v>34</v>
      </c>
      <c r="AW711" s="13" t="s">
        <v>33</v>
      </c>
      <c r="AX711" s="13" t="s">
        <v>78</v>
      </c>
      <c r="AY711" s="244" t="s">
        <v>162</v>
      </c>
    </row>
    <row r="712" s="13" customFormat="1">
      <c r="A712" s="13"/>
      <c r="B712" s="234"/>
      <c r="C712" s="235"/>
      <c r="D712" s="236" t="s">
        <v>170</v>
      </c>
      <c r="E712" s="237" t="s">
        <v>1</v>
      </c>
      <c r="F712" s="238" t="s">
        <v>1567</v>
      </c>
      <c r="G712" s="235"/>
      <c r="H712" s="237" t="s">
        <v>1</v>
      </c>
      <c r="I712" s="239"/>
      <c r="J712" s="235"/>
      <c r="K712" s="235"/>
      <c r="L712" s="240"/>
      <c r="M712" s="241"/>
      <c r="N712" s="242"/>
      <c r="O712" s="242"/>
      <c r="P712" s="242"/>
      <c r="Q712" s="242"/>
      <c r="R712" s="242"/>
      <c r="S712" s="242"/>
      <c r="T712" s="24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4" t="s">
        <v>170</v>
      </c>
      <c r="AU712" s="244" t="s">
        <v>87</v>
      </c>
      <c r="AV712" s="13" t="s">
        <v>34</v>
      </c>
      <c r="AW712" s="13" t="s">
        <v>33</v>
      </c>
      <c r="AX712" s="13" t="s">
        <v>78</v>
      </c>
      <c r="AY712" s="244" t="s">
        <v>162</v>
      </c>
    </row>
    <row r="713" s="14" customFormat="1">
      <c r="A713" s="14"/>
      <c r="B713" s="245"/>
      <c r="C713" s="246"/>
      <c r="D713" s="236" t="s">
        <v>170</v>
      </c>
      <c r="E713" s="247" t="s">
        <v>1</v>
      </c>
      <c r="F713" s="248" t="s">
        <v>1568</v>
      </c>
      <c r="G713" s="246"/>
      <c r="H713" s="249">
        <v>45.475000000000001</v>
      </c>
      <c r="I713" s="250"/>
      <c r="J713" s="246"/>
      <c r="K713" s="246"/>
      <c r="L713" s="251"/>
      <c r="M713" s="252"/>
      <c r="N713" s="253"/>
      <c r="O713" s="253"/>
      <c r="P713" s="253"/>
      <c r="Q713" s="253"/>
      <c r="R713" s="253"/>
      <c r="S713" s="253"/>
      <c r="T713" s="25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5" t="s">
        <v>170</v>
      </c>
      <c r="AU713" s="255" t="s">
        <v>87</v>
      </c>
      <c r="AV713" s="14" t="s">
        <v>87</v>
      </c>
      <c r="AW713" s="14" t="s">
        <v>33</v>
      </c>
      <c r="AX713" s="14" t="s">
        <v>78</v>
      </c>
      <c r="AY713" s="255" t="s">
        <v>162</v>
      </c>
    </row>
    <row r="714" s="13" customFormat="1">
      <c r="A714" s="13"/>
      <c r="B714" s="234"/>
      <c r="C714" s="235"/>
      <c r="D714" s="236" t="s">
        <v>170</v>
      </c>
      <c r="E714" s="237" t="s">
        <v>1</v>
      </c>
      <c r="F714" s="238" t="s">
        <v>1569</v>
      </c>
      <c r="G714" s="235"/>
      <c r="H714" s="237" t="s">
        <v>1</v>
      </c>
      <c r="I714" s="239"/>
      <c r="J714" s="235"/>
      <c r="K714" s="235"/>
      <c r="L714" s="240"/>
      <c r="M714" s="241"/>
      <c r="N714" s="242"/>
      <c r="O714" s="242"/>
      <c r="P714" s="242"/>
      <c r="Q714" s="242"/>
      <c r="R714" s="242"/>
      <c r="S714" s="242"/>
      <c r="T714" s="24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4" t="s">
        <v>170</v>
      </c>
      <c r="AU714" s="244" t="s">
        <v>87</v>
      </c>
      <c r="AV714" s="13" t="s">
        <v>34</v>
      </c>
      <c r="AW714" s="13" t="s">
        <v>33</v>
      </c>
      <c r="AX714" s="13" t="s">
        <v>78</v>
      </c>
      <c r="AY714" s="244" t="s">
        <v>162</v>
      </c>
    </row>
    <row r="715" s="14" customFormat="1">
      <c r="A715" s="14"/>
      <c r="B715" s="245"/>
      <c r="C715" s="246"/>
      <c r="D715" s="236" t="s">
        <v>170</v>
      </c>
      <c r="E715" s="247" t="s">
        <v>1</v>
      </c>
      <c r="F715" s="248" t="s">
        <v>1570</v>
      </c>
      <c r="G715" s="246"/>
      <c r="H715" s="249">
        <v>92.060000000000002</v>
      </c>
      <c r="I715" s="250"/>
      <c r="J715" s="246"/>
      <c r="K715" s="246"/>
      <c r="L715" s="251"/>
      <c r="M715" s="252"/>
      <c r="N715" s="253"/>
      <c r="O715" s="253"/>
      <c r="P715" s="253"/>
      <c r="Q715" s="253"/>
      <c r="R715" s="253"/>
      <c r="S715" s="253"/>
      <c r="T715" s="25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5" t="s">
        <v>170</v>
      </c>
      <c r="AU715" s="255" t="s">
        <v>87</v>
      </c>
      <c r="AV715" s="14" t="s">
        <v>87</v>
      </c>
      <c r="AW715" s="14" t="s">
        <v>33</v>
      </c>
      <c r="AX715" s="14" t="s">
        <v>78</v>
      </c>
      <c r="AY715" s="255" t="s">
        <v>162</v>
      </c>
    </row>
    <row r="716" s="15" customFormat="1">
      <c r="A716" s="15"/>
      <c r="B716" s="256"/>
      <c r="C716" s="257"/>
      <c r="D716" s="236" t="s">
        <v>170</v>
      </c>
      <c r="E716" s="258" t="s">
        <v>1</v>
      </c>
      <c r="F716" s="259" t="s">
        <v>180</v>
      </c>
      <c r="G716" s="257"/>
      <c r="H716" s="260">
        <v>137.535</v>
      </c>
      <c r="I716" s="261"/>
      <c r="J716" s="257"/>
      <c r="K716" s="257"/>
      <c r="L716" s="262"/>
      <c r="M716" s="263"/>
      <c r="N716" s="264"/>
      <c r="O716" s="264"/>
      <c r="P716" s="264"/>
      <c r="Q716" s="264"/>
      <c r="R716" s="264"/>
      <c r="S716" s="264"/>
      <c r="T716" s="26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6" t="s">
        <v>170</v>
      </c>
      <c r="AU716" s="266" t="s">
        <v>87</v>
      </c>
      <c r="AV716" s="15" t="s">
        <v>168</v>
      </c>
      <c r="AW716" s="15" t="s">
        <v>33</v>
      </c>
      <c r="AX716" s="15" t="s">
        <v>34</v>
      </c>
      <c r="AY716" s="266" t="s">
        <v>162</v>
      </c>
    </row>
    <row r="717" s="2" customFormat="1" ht="16.5" customHeight="1">
      <c r="A717" s="39"/>
      <c r="B717" s="40"/>
      <c r="C717" s="267" t="s">
        <v>846</v>
      </c>
      <c r="D717" s="267" t="s">
        <v>250</v>
      </c>
      <c r="E717" s="268" t="s">
        <v>753</v>
      </c>
      <c r="F717" s="269" t="s">
        <v>754</v>
      </c>
      <c r="G717" s="270" t="s">
        <v>167</v>
      </c>
      <c r="H717" s="271">
        <v>158.16499999999999</v>
      </c>
      <c r="I717" s="272"/>
      <c r="J717" s="273">
        <f>ROUND(I717*H717,1)</f>
        <v>0</v>
      </c>
      <c r="K717" s="274"/>
      <c r="L717" s="275"/>
      <c r="M717" s="276" t="s">
        <v>1</v>
      </c>
      <c r="N717" s="277" t="s">
        <v>43</v>
      </c>
      <c r="O717" s="92"/>
      <c r="P717" s="230">
        <f>O717*H717</f>
        <v>0</v>
      </c>
      <c r="Q717" s="230">
        <v>0.0054000000000000003</v>
      </c>
      <c r="R717" s="230">
        <f>Q717*H717</f>
        <v>0.85409100000000004</v>
      </c>
      <c r="S717" s="230">
        <v>0</v>
      </c>
      <c r="T717" s="231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32" t="s">
        <v>371</v>
      </c>
      <c r="AT717" s="232" t="s">
        <v>250</v>
      </c>
      <c r="AU717" s="232" t="s">
        <v>87</v>
      </c>
      <c r="AY717" s="18" t="s">
        <v>162</v>
      </c>
      <c r="BE717" s="233">
        <f>IF(N717="základní",J717,0)</f>
        <v>0</v>
      </c>
      <c r="BF717" s="233">
        <f>IF(N717="snížená",J717,0)</f>
        <v>0</v>
      </c>
      <c r="BG717" s="233">
        <f>IF(N717="zákl. přenesená",J717,0)</f>
        <v>0</v>
      </c>
      <c r="BH717" s="233">
        <f>IF(N717="sníž. přenesená",J717,0)</f>
        <v>0</v>
      </c>
      <c r="BI717" s="233">
        <f>IF(N717="nulová",J717,0)</f>
        <v>0</v>
      </c>
      <c r="BJ717" s="18" t="s">
        <v>34</v>
      </c>
      <c r="BK717" s="233">
        <f>ROUND(I717*H717,1)</f>
        <v>0</v>
      </c>
      <c r="BL717" s="18" t="s">
        <v>249</v>
      </c>
      <c r="BM717" s="232" t="s">
        <v>1688</v>
      </c>
    </row>
    <row r="718" s="14" customFormat="1">
      <c r="A718" s="14"/>
      <c r="B718" s="245"/>
      <c r="C718" s="246"/>
      <c r="D718" s="236" t="s">
        <v>170</v>
      </c>
      <c r="E718" s="246"/>
      <c r="F718" s="248" t="s">
        <v>1685</v>
      </c>
      <c r="G718" s="246"/>
      <c r="H718" s="249">
        <v>158.16499999999999</v>
      </c>
      <c r="I718" s="250"/>
      <c r="J718" s="246"/>
      <c r="K718" s="246"/>
      <c r="L718" s="251"/>
      <c r="M718" s="252"/>
      <c r="N718" s="253"/>
      <c r="O718" s="253"/>
      <c r="P718" s="253"/>
      <c r="Q718" s="253"/>
      <c r="R718" s="253"/>
      <c r="S718" s="253"/>
      <c r="T718" s="25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5" t="s">
        <v>170</v>
      </c>
      <c r="AU718" s="255" t="s">
        <v>87</v>
      </c>
      <c r="AV718" s="14" t="s">
        <v>87</v>
      </c>
      <c r="AW718" s="14" t="s">
        <v>4</v>
      </c>
      <c r="AX718" s="14" t="s">
        <v>34</v>
      </c>
      <c r="AY718" s="255" t="s">
        <v>162</v>
      </c>
    </row>
    <row r="719" s="2" customFormat="1" ht="24.15" customHeight="1">
      <c r="A719" s="39"/>
      <c r="B719" s="40"/>
      <c r="C719" s="220" t="s">
        <v>850</v>
      </c>
      <c r="D719" s="220" t="s">
        <v>164</v>
      </c>
      <c r="E719" s="221" t="s">
        <v>758</v>
      </c>
      <c r="F719" s="222" t="s">
        <v>759</v>
      </c>
      <c r="G719" s="223" t="s">
        <v>760</v>
      </c>
      <c r="H719" s="289"/>
      <c r="I719" s="225"/>
      <c r="J719" s="226">
        <f>ROUND(I719*H719,1)</f>
        <v>0</v>
      </c>
      <c r="K719" s="227"/>
      <c r="L719" s="45"/>
      <c r="M719" s="228" t="s">
        <v>1</v>
      </c>
      <c r="N719" s="229" t="s">
        <v>43</v>
      </c>
      <c r="O719" s="92"/>
      <c r="P719" s="230">
        <f>O719*H719</f>
        <v>0</v>
      </c>
      <c r="Q719" s="230">
        <v>0</v>
      </c>
      <c r="R719" s="230">
        <f>Q719*H719</f>
        <v>0</v>
      </c>
      <c r="S719" s="230">
        <v>0</v>
      </c>
      <c r="T719" s="231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2" t="s">
        <v>249</v>
      </c>
      <c r="AT719" s="232" t="s">
        <v>164</v>
      </c>
      <c r="AU719" s="232" t="s">
        <v>87</v>
      </c>
      <c r="AY719" s="18" t="s">
        <v>162</v>
      </c>
      <c r="BE719" s="233">
        <f>IF(N719="základní",J719,0)</f>
        <v>0</v>
      </c>
      <c r="BF719" s="233">
        <f>IF(N719="snížená",J719,0)</f>
        <v>0</v>
      </c>
      <c r="BG719" s="233">
        <f>IF(N719="zákl. přenesená",J719,0)</f>
        <v>0</v>
      </c>
      <c r="BH719" s="233">
        <f>IF(N719="sníž. přenesená",J719,0)</f>
        <v>0</v>
      </c>
      <c r="BI719" s="233">
        <f>IF(N719="nulová",J719,0)</f>
        <v>0</v>
      </c>
      <c r="BJ719" s="18" t="s">
        <v>34</v>
      </c>
      <c r="BK719" s="233">
        <f>ROUND(I719*H719,1)</f>
        <v>0</v>
      </c>
      <c r="BL719" s="18" t="s">
        <v>249</v>
      </c>
      <c r="BM719" s="232" t="s">
        <v>1689</v>
      </c>
    </row>
    <row r="720" s="12" customFormat="1" ht="22.8" customHeight="1">
      <c r="A720" s="12"/>
      <c r="B720" s="204"/>
      <c r="C720" s="205"/>
      <c r="D720" s="206" t="s">
        <v>77</v>
      </c>
      <c r="E720" s="218" t="s">
        <v>762</v>
      </c>
      <c r="F720" s="218" t="s">
        <v>763</v>
      </c>
      <c r="G720" s="205"/>
      <c r="H720" s="205"/>
      <c r="I720" s="208"/>
      <c r="J720" s="219">
        <f>BK720</f>
        <v>0</v>
      </c>
      <c r="K720" s="205"/>
      <c r="L720" s="210"/>
      <c r="M720" s="211"/>
      <c r="N720" s="212"/>
      <c r="O720" s="212"/>
      <c r="P720" s="213">
        <f>SUM(P721:P754)</f>
        <v>0</v>
      </c>
      <c r="Q720" s="212"/>
      <c r="R720" s="213">
        <f>SUM(R721:R754)</f>
        <v>4.8126653502163999</v>
      </c>
      <c r="S720" s="212"/>
      <c r="T720" s="214">
        <f>SUM(T721:T754)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15" t="s">
        <v>87</v>
      </c>
      <c r="AT720" s="216" t="s">
        <v>77</v>
      </c>
      <c r="AU720" s="216" t="s">
        <v>34</v>
      </c>
      <c r="AY720" s="215" t="s">
        <v>162</v>
      </c>
      <c r="BK720" s="217">
        <f>SUM(BK721:BK754)</f>
        <v>0</v>
      </c>
    </row>
    <row r="721" s="2" customFormat="1" ht="24.15" customHeight="1">
      <c r="A721" s="39"/>
      <c r="B721" s="40"/>
      <c r="C721" s="220" t="s">
        <v>856</v>
      </c>
      <c r="D721" s="220" t="s">
        <v>164</v>
      </c>
      <c r="E721" s="221" t="s">
        <v>765</v>
      </c>
      <c r="F721" s="222" t="s">
        <v>766</v>
      </c>
      <c r="G721" s="223" t="s">
        <v>167</v>
      </c>
      <c r="H721" s="224">
        <v>1156.2840000000001</v>
      </c>
      <c r="I721" s="225"/>
      <c r="J721" s="226">
        <f>ROUND(I721*H721,1)</f>
        <v>0</v>
      </c>
      <c r="K721" s="227"/>
      <c r="L721" s="45"/>
      <c r="M721" s="228" t="s">
        <v>1</v>
      </c>
      <c r="N721" s="229" t="s">
        <v>43</v>
      </c>
      <c r="O721" s="92"/>
      <c r="P721" s="230">
        <f>O721*H721</f>
        <v>0</v>
      </c>
      <c r="Q721" s="230">
        <v>0</v>
      </c>
      <c r="R721" s="230">
        <f>Q721*H721</f>
        <v>0</v>
      </c>
      <c r="S721" s="230">
        <v>0</v>
      </c>
      <c r="T721" s="231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2" t="s">
        <v>249</v>
      </c>
      <c r="AT721" s="232" t="s">
        <v>164</v>
      </c>
      <c r="AU721" s="232" t="s">
        <v>87</v>
      </c>
      <c r="AY721" s="18" t="s">
        <v>162</v>
      </c>
      <c r="BE721" s="233">
        <f>IF(N721="základní",J721,0)</f>
        <v>0</v>
      </c>
      <c r="BF721" s="233">
        <f>IF(N721="snížená",J721,0)</f>
        <v>0</v>
      </c>
      <c r="BG721" s="233">
        <f>IF(N721="zákl. přenesená",J721,0)</f>
        <v>0</v>
      </c>
      <c r="BH721" s="233">
        <f>IF(N721="sníž. přenesená",J721,0)</f>
        <v>0</v>
      </c>
      <c r="BI721" s="233">
        <f>IF(N721="nulová",J721,0)</f>
        <v>0</v>
      </c>
      <c r="BJ721" s="18" t="s">
        <v>34</v>
      </c>
      <c r="BK721" s="233">
        <f>ROUND(I721*H721,1)</f>
        <v>0</v>
      </c>
      <c r="BL721" s="18" t="s">
        <v>249</v>
      </c>
      <c r="BM721" s="232" t="s">
        <v>1690</v>
      </c>
    </row>
    <row r="722" s="13" customFormat="1">
      <c r="A722" s="13"/>
      <c r="B722" s="234"/>
      <c r="C722" s="235"/>
      <c r="D722" s="236" t="s">
        <v>170</v>
      </c>
      <c r="E722" s="237" t="s">
        <v>1</v>
      </c>
      <c r="F722" s="238" t="s">
        <v>768</v>
      </c>
      <c r="G722" s="235"/>
      <c r="H722" s="237" t="s">
        <v>1</v>
      </c>
      <c r="I722" s="239"/>
      <c r="J722" s="235"/>
      <c r="K722" s="235"/>
      <c r="L722" s="240"/>
      <c r="M722" s="241"/>
      <c r="N722" s="242"/>
      <c r="O722" s="242"/>
      <c r="P722" s="242"/>
      <c r="Q722" s="242"/>
      <c r="R722" s="242"/>
      <c r="S722" s="242"/>
      <c r="T722" s="24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4" t="s">
        <v>170</v>
      </c>
      <c r="AU722" s="244" t="s">
        <v>87</v>
      </c>
      <c r="AV722" s="13" t="s">
        <v>34</v>
      </c>
      <c r="AW722" s="13" t="s">
        <v>33</v>
      </c>
      <c r="AX722" s="13" t="s">
        <v>78</v>
      </c>
      <c r="AY722" s="244" t="s">
        <v>162</v>
      </c>
    </row>
    <row r="723" s="13" customFormat="1">
      <c r="A723" s="13"/>
      <c r="B723" s="234"/>
      <c r="C723" s="235"/>
      <c r="D723" s="236" t="s">
        <v>170</v>
      </c>
      <c r="E723" s="237" t="s">
        <v>1</v>
      </c>
      <c r="F723" s="238" t="s">
        <v>769</v>
      </c>
      <c r="G723" s="235"/>
      <c r="H723" s="237" t="s">
        <v>1</v>
      </c>
      <c r="I723" s="239"/>
      <c r="J723" s="235"/>
      <c r="K723" s="235"/>
      <c r="L723" s="240"/>
      <c r="M723" s="241"/>
      <c r="N723" s="242"/>
      <c r="O723" s="242"/>
      <c r="P723" s="242"/>
      <c r="Q723" s="242"/>
      <c r="R723" s="242"/>
      <c r="S723" s="242"/>
      <c r="T723" s="24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4" t="s">
        <v>170</v>
      </c>
      <c r="AU723" s="244" t="s">
        <v>87</v>
      </c>
      <c r="AV723" s="13" t="s">
        <v>34</v>
      </c>
      <c r="AW723" s="13" t="s">
        <v>33</v>
      </c>
      <c r="AX723" s="13" t="s">
        <v>78</v>
      </c>
      <c r="AY723" s="244" t="s">
        <v>162</v>
      </c>
    </row>
    <row r="724" s="13" customFormat="1">
      <c r="A724" s="13"/>
      <c r="B724" s="234"/>
      <c r="C724" s="235"/>
      <c r="D724" s="236" t="s">
        <v>170</v>
      </c>
      <c r="E724" s="237" t="s">
        <v>1</v>
      </c>
      <c r="F724" s="238" t="s">
        <v>1607</v>
      </c>
      <c r="G724" s="235"/>
      <c r="H724" s="237" t="s">
        <v>1</v>
      </c>
      <c r="I724" s="239"/>
      <c r="J724" s="235"/>
      <c r="K724" s="235"/>
      <c r="L724" s="240"/>
      <c r="M724" s="241"/>
      <c r="N724" s="242"/>
      <c r="O724" s="242"/>
      <c r="P724" s="242"/>
      <c r="Q724" s="242"/>
      <c r="R724" s="242"/>
      <c r="S724" s="242"/>
      <c r="T724" s="24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4" t="s">
        <v>170</v>
      </c>
      <c r="AU724" s="244" t="s">
        <v>87</v>
      </c>
      <c r="AV724" s="13" t="s">
        <v>34</v>
      </c>
      <c r="AW724" s="13" t="s">
        <v>33</v>
      </c>
      <c r="AX724" s="13" t="s">
        <v>78</v>
      </c>
      <c r="AY724" s="244" t="s">
        <v>162</v>
      </c>
    </row>
    <row r="725" s="14" customFormat="1">
      <c r="A725" s="14"/>
      <c r="B725" s="245"/>
      <c r="C725" s="246"/>
      <c r="D725" s="236" t="s">
        <v>170</v>
      </c>
      <c r="E725" s="247" t="s">
        <v>1</v>
      </c>
      <c r="F725" s="248" t="s">
        <v>1608</v>
      </c>
      <c r="G725" s="246"/>
      <c r="H725" s="249">
        <v>453.23200000000003</v>
      </c>
      <c r="I725" s="250"/>
      <c r="J725" s="246"/>
      <c r="K725" s="246"/>
      <c r="L725" s="251"/>
      <c r="M725" s="252"/>
      <c r="N725" s="253"/>
      <c r="O725" s="253"/>
      <c r="P725" s="253"/>
      <c r="Q725" s="253"/>
      <c r="R725" s="253"/>
      <c r="S725" s="253"/>
      <c r="T725" s="25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5" t="s">
        <v>170</v>
      </c>
      <c r="AU725" s="255" t="s">
        <v>87</v>
      </c>
      <c r="AV725" s="14" t="s">
        <v>87</v>
      </c>
      <c r="AW725" s="14" t="s">
        <v>33</v>
      </c>
      <c r="AX725" s="14" t="s">
        <v>78</v>
      </c>
      <c r="AY725" s="255" t="s">
        <v>162</v>
      </c>
    </row>
    <row r="726" s="13" customFormat="1">
      <c r="A726" s="13"/>
      <c r="B726" s="234"/>
      <c r="C726" s="235"/>
      <c r="D726" s="236" t="s">
        <v>170</v>
      </c>
      <c r="E726" s="237" t="s">
        <v>1</v>
      </c>
      <c r="F726" s="238" t="s">
        <v>1609</v>
      </c>
      <c r="G726" s="235"/>
      <c r="H726" s="237" t="s">
        <v>1</v>
      </c>
      <c r="I726" s="239"/>
      <c r="J726" s="235"/>
      <c r="K726" s="235"/>
      <c r="L726" s="240"/>
      <c r="M726" s="241"/>
      <c r="N726" s="242"/>
      <c r="O726" s="242"/>
      <c r="P726" s="242"/>
      <c r="Q726" s="242"/>
      <c r="R726" s="242"/>
      <c r="S726" s="242"/>
      <c r="T726" s="24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4" t="s">
        <v>170</v>
      </c>
      <c r="AU726" s="244" t="s">
        <v>87</v>
      </c>
      <c r="AV726" s="13" t="s">
        <v>34</v>
      </c>
      <c r="AW726" s="13" t="s">
        <v>33</v>
      </c>
      <c r="AX726" s="13" t="s">
        <v>78</v>
      </c>
      <c r="AY726" s="244" t="s">
        <v>162</v>
      </c>
    </row>
    <row r="727" s="14" customFormat="1">
      <c r="A727" s="14"/>
      <c r="B727" s="245"/>
      <c r="C727" s="246"/>
      <c r="D727" s="236" t="s">
        <v>170</v>
      </c>
      <c r="E727" s="247" t="s">
        <v>1</v>
      </c>
      <c r="F727" s="248" t="s">
        <v>1610</v>
      </c>
      <c r="G727" s="246"/>
      <c r="H727" s="249">
        <v>-12.625</v>
      </c>
      <c r="I727" s="250"/>
      <c r="J727" s="246"/>
      <c r="K727" s="246"/>
      <c r="L727" s="251"/>
      <c r="M727" s="252"/>
      <c r="N727" s="253"/>
      <c r="O727" s="253"/>
      <c r="P727" s="253"/>
      <c r="Q727" s="253"/>
      <c r="R727" s="253"/>
      <c r="S727" s="253"/>
      <c r="T727" s="25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5" t="s">
        <v>170</v>
      </c>
      <c r="AU727" s="255" t="s">
        <v>87</v>
      </c>
      <c r="AV727" s="14" t="s">
        <v>87</v>
      </c>
      <c r="AW727" s="14" t="s">
        <v>33</v>
      </c>
      <c r="AX727" s="14" t="s">
        <v>78</v>
      </c>
      <c r="AY727" s="255" t="s">
        <v>162</v>
      </c>
    </row>
    <row r="728" s="13" customFormat="1">
      <c r="A728" s="13"/>
      <c r="B728" s="234"/>
      <c r="C728" s="235"/>
      <c r="D728" s="236" t="s">
        <v>170</v>
      </c>
      <c r="E728" s="237" t="s">
        <v>1</v>
      </c>
      <c r="F728" s="238" t="s">
        <v>1567</v>
      </c>
      <c r="G728" s="235"/>
      <c r="H728" s="237" t="s">
        <v>1</v>
      </c>
      <c r="I728" s="239"/>
      <c r="J728" s="235"/>
      <c r="K728" s="235"/>
      <c r="L728" s="240"/>
      <c r="M728" s="241"/>
      <c r="N728" s="242"/>
      <c r="O728" s="242"/>
      <c r="P728" s="242"/>
      <c r="Q728" s="242"/>
      <c r="R728" s="242"/>
      <c r="S728" s="242"/>
      <c r="T728" s="24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4" t="s">
        <v>170</v>
      </c>
      <c r="AU728" s="244" t="s">
        <v>87</v>
      </c>
      <c r="AV728" s="13" t="s">
        <v>34</v>
      </c>
      <c r="AW728" s="13" t="s">
        <v>33</v>
      </c>
      <c r="AX728" s="13" t="s">
        <v>78</v>
      </c>
      <c r="AY728" s="244" t="s">
        <v>162</v>
      </c>
    </row>
    <row r="729" s="14" customFormat="1">
      <c r="A729" s="14"/>
      <c r="B729" s="245"/>
      <c r="C729" s="246"/>
      <c r="D729" s="236" t="s">
        <v>170</v>
      </c>
      <c r="E729" s="247" t="s">
        <v>1</v>
      </c>
      <c r="F729" s="248" t="s">
        <v>1568</v>
      </c>
      <c r="G729" s="246"/>
      <c r="H729" s="249">
        <v>45.475000000000001</v>
      </c>
      <c r="I729" s="250"/>
      <c r="J729" s="246"/>
      <c r="K729" s="246"/>
      <c r="L729" s="251"/>
      <c r="M729" s="252"/>
      <c r="N729" s="253"/>
      <c r="O729" s="253"/>
      <c r="P729" s="253"/>
      <c r="Q729" s="253"/>
      <c r="R729" s="253"/>
      <c r="S729" s="253"/>
      <c r="T729" s="25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5" t="s">
        <v>170</v>
      </c>
      <c r="AU729" s="255" t="s">
        <v>87</v>
      </c>
      <c r="AV729" s="14" t="s">
        <v>87</v>
      </c>
      <c r="AW729" s="14" t="s">
        <v>33</v>
      </c>
      <c r="AX729" s="14" t="s">
        <v>78</v>
      </c>
      <c r="AY729" s="255" t="s">
        <v>162</v>
      </c>
    </row>
    <row r="730" s="13" customFormat="1">
      <c r="A730" s="13"/>
      <c r="B730" s="234"/>
      <c r="C730" s="235"/>
      <c r="D730" s="236" t="s">
        <v>170</v>
      </c>
      <c r="E730" s="237" t="s">
        <v>1</v>
      </c>
      <c r="F730" s="238" t="s">
        <v>1569</v>
      </c>
      <c r="G730" s="235"/>
      <c r="H730" s="237" t="s">
        <v>1</v>
      </c>
      <c r="I730" s="239"/>
      <c r="J730" s="235"/>
      <c r="K730" s="235"/>
      <c r="L730" s="240"/>
      <c r="M730" s="241"/>
      <c r="N730" s="242"/>
      <c r="O730" s="242"/>
      <c r="P730" s="242"/>
      <c r="Q730" s="242"/>
      <c r="R730" s="242"/>
      <c r="S730" s="242"/>
      <c r="T730" s="24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4" t="s">
        <v>170</v>
      </c>
      <c r="AU730" s="244" t="s">
        <v>87</v>
      </c>
      <c r="AV730" s="13" t="s">
        <v>34</v>
      </c>
      <c r="AW730" s="13" t="s">
        <v>33</v>
      </c>
      <c r="AX730" s="13" t="s">
        <v>78</v>
      </c>
      <c r="AY730" s="244" t="s">
        <v>162</v>
      </c>
    </row>
    <row r="731" s="14" customFormat="1">
      <c r="A731" s="14"/>
      <c r="B731" s="245"/>
      <c r="C731" s="246"/>
      <c r="D731" s="236" t="s">
        <v>170</v>
      </c>
      <c r="E731" s="247" t="s">
        <v>1</v>
      </c>
      <c r="F731" s="248" t="s">
        <v>1570</v>
      </c>
      <c r="G731" s="246"/>
      <c r="H731" s="249">
        <v>92.060000000000002</v>
      </c>
      <c r="I731" s="250"/>
      <c r="J731" s="246"/>
      <c r="K731" s="246"/>
      <c r="L731" s="251"/>
      <c r="M731" s="252"/>
      <c r="N731" s="253"/>
      <c r="O731" s="253"/>
      <c r="P731" s="253"/>
      <c r="Q731" s="253"/>
      <c r="R731" s="253"/>
      <c r="S731" s="253"/>
      <c r="T731" s="25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5" t="s">
        <v>170</v>
      </c>
      <c r="AU731" s="255" t="s">
        <v>87</v>
      </c>
      <c r="AV731" s="14" t="s">
        <v>87</v>
      </c>
      <c r="AW731" s="14" t="s">
        <v>33</v>
      </c>
      <c r="AX731" s="14" t="s">
        <v>78</v>
      </c>
      <c r="AY731" s="255" t="s">
        <v>162</v>
      </c>
    </row>
    <row r="732" s="16" customFormat="1">
      <c r="A732" s="16"/>
      <c r="B732" s="278"/>
      <c r="C732" s="279"/>
      <c r="D732" s="236" t="s">
        <v>170</v>
      </c>
      <c r="E732" s="280" t="s">
        <v>1</v>
      </c>
      <c r="F732" s="281" t="s">
        <v>435</v>
      </c>
      <c r="G732" s="279"/>
      <c r="H732" s="282">
        <v>578.14200000000005</v>
      </c>
      <c r="I732" s="283"/>
      <c r="J732" s="279"/>
      <c r="K732" s="279"/>
      <c r="L732" s="284"/>
      <c r="M732" s="285"/>
      <c r="N732" s="286"/>
      <c r="O732" s="286"/>
      <c r="P732" s="286"/>
      <c r="Q732" s="286"/>
      <c r="R732" s="286"/>
      <c r="S732" s="286"/>
      <c r="T732" s="287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T732" s="288" t="s">
        <v>170</v>
      </c>
      <c r="AU732" s="288" t="s">
        <v>87</v>
      </c>
      <c r="AV732" s="16" t="s">
        <v>181</v>
      </c>
      <c r="AW732" s="16" t="s">
        <v>33</v>
      </c>
      <c r="AX732" s="16" t="s">
        <v>78</v>
      </c>
      <c r="AY732" s="288" t="s">
        <v>162</v>
      </c>
    </row>
    <row r="733" s="13" customFormat="1">
      <c r="A733" s="13"/>
      <c r="B733" s="234"/>
      <c r="C733" s="235"/>
      <c r="D733" s="236" t="s">
        <v>170</v>
      </c>
      <c r="E733" s="237" t="s">
        <v>1</v>
      </c>
      <c r="F733" s="238" t="s">
        <v>773</v>
      </c>
      <c r="G733" s="235"/>
      <c r="H733" s="237" t="s">
        <v>1</v>
      </c>
      <c r="I733" s="239"/>
      <c r="J733" s="235"/>
      <c r="K733" s="235"/>
      <c r="L733" s="240"/>
      <c r="M733" s="241"/>
      <c r="N733" s="242"/>
      <c r="O733" s="242"/>
      <c r="P733" s="242"/>
      <c r="Q733" s="242"/>
      <c r="R733" s="242"/>
      <c r="S733" s="242"/>
      <c r="T733" s="24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4" t="s">
        <v>170</v>
      </c>
      <c r="AU733" s="244" t="s">
        <v>87</v>
      </c>
      <c r="AV733" s="13" t="s">
        <v>34</v>
      </c>
      <c r="AW733" s="13" t="s">
        <v>33</v>
      </c>
      <c r="AX733" s="13" t="s">
        <v>78</v>
      </c>
      <c r="AY733" s="244" t="s">
        <v>162</v>
      </c>
    </row>
    <row r="734" s="14" customFormat="1">
      <c r="A734" s="14"/>
      <c r="B734" s="245"/>
      <c r="C734" s="246"/>
      <c r="D734" s="236" t="s">
        <v>170</v>
      </c>
      <c r="E734" s="247" t="s">
        <v>1</v>
      </c>
      <c r="F734" s="248" t="s">
        <v>1691</v>
      </c>
      <c r="G734" s="246"/>
      <c r="H734" s="249">
        <v>578.14200000000005</v>
      </c>
      <c r="I734" s="250"/>
      <c r="J734" s="246"/>
      <c r="K734" s="246"/>
      <c r="L734" s="251"/>
      <c r="M734" s="252"/>
      <c r="N734" s="253"/>
      <c r="O734" s="253"/>
      <c r="P734" s="253"/>
      <c r="Q734" s="253"/>
      <c r="R734" s="253"/>
      <c r="S734" s="253"/>
      <c r="T734" s="25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5" t="s">
        <v>170</v>
      </c>
      <c r="AU734" s="255" t="s">
        <v>87</v>
      </c>
      <c r="AV734" s="14" t="s">
        <v>87</v>
      </c>
      <c r="AW734" s="14" t="s">
        <v>33</v>
      </c>
      <c r="AX734" s="14" t="s">
        <v>78</v>
      </c>
      <c r="AY734" s="255" t="s">
        <v>162</v>
      </c>
    </row>
    <row r="735" s="15" customFormat="1">
      <c r="A735" s="15"/>
      <c r="B735" s="256"/>
      <c r="C735" s="257"/>
      <c r="D735" s="236" t="s">
        <v>170</v>
      </c>
      <c r="E735" s="258" t="s">
        <v>1</v>
      </c>
      <c r="F735" s="259" t="s">
        <v>180</v>
      </c>
      <c r="G735" s="257"/>
      <c r="H735" s="260">
        <v>1156.2840000000001</v>
      </c>
      <c r="I735" s="261"/>
      <c r="J735" s="257"/>
      <c r="K735" s="257"/>
      <c r="L735" s="262"/>
      <c r="M735" s="263"/>
      <c r="N735" s="264"/>
      <c r="O735" s="264"/>
      <c r="P735" s="264"/>
      <c r="Q735" s="264"/>
      <c r="R735" s="264"/>
      <c r="S735" s="264"/>
      <c r="T735" s="26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6" t="s">
        <v>170</v>
      </c>
      <c r="AU735" s="266" t="s">
        <v>87</v>
      </c>
      <c r="AV735" s="15" t="s">
        <v>168</v>
      </c>
      <c r="AW735" s="15" t="s">
        <v>33</v>
      </c>
      <c r="AX735" s="15" t="s">
        <v>34</v>
      </c>
      <c r="AY735" s="266" t="s">
        <v>162</v>
      </c>
    </row>
    <row r="736" s="2" customFormat="1" ht="21.75" customHeight="1">
      <c r="A736" s="39"/>
      <c r="B736" s="40"/>
      <c r="C736" s="267" t="s">
        <v>860</v>
      </c>
      <c r="D736" s="267" t="s">
        <v>250</v>
      </c>
      <c r="E736" s="268" t="s">
        <v>776</v>
      </c>
      <c r="F736" s="269" t="s">
        <v>777</v>
      </c>
      <c r="G736" s="270" t="s">
        <v>167</v>
      </c>
      <c r="H736" s="271">
        <v>607.04899999999998</v>
      </c>
      <c r="I736" s="272"/>
      <c r="J736" s="273">
        <f>ROUND(I736*H736,1)</f>
        <v>0</v>
      </c>
      <c r="K736" s="274"/>
      <c r="L736" s="275"/>
      <c r="M736" s="276" t="s">
        <v>1</v>
      </c>
      <c r="N736" s="277" t="s">
        <v>43</v>
      </c>
      <c r="O736" s="92"/>
      <c r="P736" s="230">
        <f>O736*H736</f>
        <v>0</v>
      </c>
      <c r="Q736" s="230">
        <v>0.0035000000000000001</v>
      </c>
      <c r="R736" s="230">
        <f>Q736*H736</f>
        <v>2.1246714999999998</v>
      </c>
      <c r="S736" s="230">
        <v>0</v>
      </c>
      <c r="T736" s="231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2" t="s">
        <v>371</v>
      </c>
      <c r="AT736" s="232" t="s">
        <v>250</v>
      </c>
      <c r="AU736" s="232" t="s">
        <v>87</v>
      </c>
      <c r="AY736" s="18" t="s">
        <v>162</v>
      </c>
      <c r="BE736" s="233">
        <f>IF(N736="základní",J736,0)</f>
        <v>0</v>
      </c>
      <c r="BF736" s="233">
        <f>IF(N736="snížená",J736,0)</f>
        <v>0</v>
      </c>
      <c r="BG736" s="233">
        <f>IF(N736="zákl. přenesená",J736,0)</f>
        <v>0</v>
      </c>
      <c r="BH736" s="233">
        <f>IF(N736="sníž. přenesená",J736,0)</f>
        <v>0</v>
      </c>
      <c r="BI736" s="233">
        <f>IF(N736="nulová",J736,0)</f>
        <v>0</v>
      </c>
      <c r="BJ736" s="18" t="s">
        <v>34</v>
      </c>
      <c r="BK736" s="233">
        <f>ROUND(I736*H736,1)</f>
        <v>0</v>
      </c>
      <c r="BL736" s="18" t="s">
        <v>249</v>
      </c>
      <c r="BM736" s="232" t="s">
        <v>1692</v>
      </c>
    </row>
    <row r="737" s="14" customFormat="1">
      <c r="A737" s="14"/>
      <c r="B737" s="245"/>
      <c r="C737" s="246"/>
      <c r="D737" s="236" t="s">
        <v>170</v>
      </c>
      <c r="E737" s="246"/>
      <c r="F737" s="248" t="s">
        <v>1693</v>
      </c>
      <c r="G737" s="246"/>
      <c r="H737" s="249">
        <v>607.04899999999998</v>
      </c>
      <c r="I737" s="250"/>
      <c r="J737" s="246"/>
      <c r="K737" s="246"/>
      <c r="L737" s="251"/>
      <c r="M737" s="252"/>
      <c r="N737" s="253"/>
      <c r="O737" s="253"/>
      <c r="P737" s="253"/>
      <c r="Q737" s="253"/>
      <c r="R737" s="253"/>
      <c r="S737" s="253"/>
      <c r="T737" s="25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5" t="s">
        <v>170</v>
      </c>
      <c r="AU737" s="255" t="s">
        <v>87</v>
      </c>
      <c r="AV737" s="14" t="s">
        <v>87</v>
      </c>
      <c r="AW737" s="14" t="s">
        <v>4</v>
      </c>
      <c r="AX737" s="14" t="s">
        <v>34</v>
      </c>
      <c r="AY737" s="255" t="s">
        <v>162</v>
      </c>
    </row>
    <row r="738" s="2" customFormat="1" ht="21.75" customHeight="1">
      <c r="A738" s="39"/>
      <c r="B738" s="40"/>
      <c r="C738" s="267" t="s">
        <v>866</v>
      </c>
      <c r="D738" s="267" t="s">
        <v>250</v>
      </c>
      <c r="E738" s="268" t="s">
        <v>781</v>
      </c>
      <c r="F738" s="269" t="s">
        <v>782</v>
      </c>
      <c r="G738" s="270" t="s">
        <v>167</v>
      </c>
      <c r="H738" s="271">
        <v>607.04899999999998</v>
      </c>
      <c r="I738" s="272"/>
      <c r="J738" s="273">
        <f>ROUND(I738*H738,1)</f>
        <v>0</v>
      </c>
      <c r="K738" s="274"/>
      <c r="L738" s="275"/>
      <c r="M738" s="276" t="s">
        <v>1</v>
      </c>
      <c r="N738" s="277" t="s">
        <v>43</v>
      </c>
      <c r="O738" s="92"/>
      <c r="P738" s="230">
        <f>O738*H738</f>
        <v>0</v>
      </c>
      <c r="Q738" s="230">
        <v>0.0041999999999999997</v>
      </c>
      <c r="R738" s="230">
        <f>Q738*H738</f>
        <v>2.5496057999999997</v>
      </c>
      <c r="S738" s="230">
        <v>0</v>
      </c>
      <c r="T738" s="231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2" t="s">
        <v>371</v>
      </c>
      <c r="AT738" s="232" t="s">
        <v>250</v>
      </c>
      <c r="AU738" s="232" t="s">
        <v>87</v>
      </c>
      <c r="AY738" s="18" t="s">
        <v>162</v>
      </c>
      <c r="BE738" s="233">
        <f>IF(N738="základní",J738,0)</f>
        <v>0</v>
      </c>
      <c r="BF738" s="233">
        <f>IF(N738="snížená",J738,0)</f>
        <v>0</v>
      </c>
      <c r="BG738" s="233">
        <f>IF(N738="zákl. přenesená",J738,0)</f>
        <v>0</v>
      </c>
      <c r="BH738" s="233">
        <f>IF(N738="sníž. přenesená",J738,0)</f>
        <v>0</v>
      </c>
      <c r="BI738" s="233">
        <f>IF(N738="nulová",J738,0)</f>
        <v>0</v>
      </c>
      <c r="BJ738" s="18" t="s">
        <v>34</v>
      </c>
      <c r="BK738" s="233">
        <f>ROUND(I738*H738,1)</f>
        <v>0</v>
      </c>
      <c r="BL738" s="18" t="s">
        <v>249</v>
      </c>
      <c r="BM738" s="232" t="s">
        <v>1694</v>
      </c>
    </row>
    <row r="739" s="14" customFormat="1">
      <c r="A739" s="14"/>
      <c r="B739" s="245"/>
      <c r="C739" s="246"/>
      <c r="D739" s="236" t="s">
        <v>170</v>
      </c>
      <c r="E739" s="246"/>
      <c r="F739" s="248" t="s">
        <v>1693</v>
      </c>
      <c r="G739" s="246"/>
      <c r="H739" s="249">
        <v>607.04899999999998</v>
      </c>
      <c r="I739" s="250"/>
      <c r="J739" s="246"/>
      <c r="K739" s="246"/>
      <c r="L739" s="251"/>
      <c r="M739" s="252"/>
      <c r="N739" s="253"/>
      <c r="O739" s="253"/>
      <c r="P739" s="253"/>
      <c r="Q739" s="253"/>
      <c r="R739" s="253"/>
      <c r="S739" s="253"/>
      <c r="T739" s="25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5" t="s">
        <v>170</v>
      </c>
      <c r="AU739" s="255" t="s">
        <v>87</v>
      </c>
      <c r="AV739" s="14" t="s">
        <v>87</v>
      </c>
      <c r="AW739" s="14" t="s">
        <v>4</v>
      </c>
      <c r="AX739" s="14" t="s">
        <v>34</v>
      </c>
      <c r="AY739" s="255" t="s">
        <v>162</v>
      </c>
    </row>
    <row r="740" s="2" customFormat="1" ht="24.15" customHeight="1">
      <c r="A740" s="39"/>
      <c r="B740" s="40"/>
      <c r="C740" s="220" t="s">
        <v>870</v>
      </c>
      <c r="D740" s="220" t="s">
        <v>164</v>
      </c>
      <c r="E740" s="221" t="s">
        <v>785</v>
      </c>
      <c r="F740" s="222" t="s">
        <v>786</v>
      </c>
      <c r="G740" s="223" t="s">
        <v>167</v>
      </c>
      <c r="H740" s="224">
        <v>881.21400000000006</v>
      </c>
      <c r="I740" s="225"/>
      <c r="J740" s="226">
        <f>ROUND(I740*H740,1)</f>
        <v>0</v>
      </c>
      <c r="K740" s="227"/>
      <c r="L740" s="45"/>
      <c r="M740" s="228" t="s">
        <v>1</v>
      </c>
      <c r="N740" s="229" t="s">
        <v>43</v>
      </c>
      <c r="O740" s="92"/>
      <c r="P740" s="230">
        <f>O740*H740</f>
        <v>0</v>
      </c>
      <c r="Q740" s="230">
        <v>2.5792600000000001E-05</v>
      </c>
      <c r="R740" s="230">
        <f>Q740*H740</f>
        <v>0.022728800216400002</v>
      </c>
      <c r="S740" s="230">
        <v>0</v>
      </c>
      <c r="T740" s="231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2" t="s">
        <v>249</v>
      </c>
      <c r="AT740" s="232" t="s">
        <v>164</v>
      </c>
      <c r="AU740" s="232" t="s">
        <v>87</v>
      </c>
      <c r="AY740" s="18" t="s">
        <v>162</v>
      </c>
      <c r="BE740" s="233">
        <f>IF(N740="základní",J740,0)</f>
        <v>0</v>
      </c>
      <c r="BF740" s="233">
        <f>IF(N740="snížená",J740,0)</f>
        <v>0</v>
      </c>
      <c r="BG740" s="233">
        <f>IF(N740="zákl. přenesená",J740,0)</f>
        <v>0</v>
      </c>
      <c r="BH740" s="233">
        <f>IF(N740="sníž. přenesená",J740,0)</f>
        <v>0</v>
      </c>
      <c r="BI740" s="233">
        <f>IF(N740="nulová",J740,0)</f>
        <v>0</v>
      </c>
      <c r="BJ740" s="18" t="s">
        <v>34</v>
      </c>
      <c r="BK740" s="233">
        <f>ROUND(I740*H740,1)</f>
        <v>0</v>
      </c>
      <c r="BL740" s="18" t="s">
        <v>249</v>
      </c>
      <c r="BM740" s="232" t="s">
        <v>1695</v>
      </c>
    </row>
    <row r="741" s="13" customFormat="1">
      <c r="A741" s="13"/>
      <c r="B741" s="234"/>
      <c r="C741" s="235"/>
      <c r="D741" s="236" t="s">
        <v>170</v>
      </c>
      <c r="E741" s="237" t="s">
        <v>1</v>
      </c>
      <c r="F741" s="238" t="s">
        <v>1696</v>
      </c>
      <c r="G741" s="235"/>
      <c r="H741" s="237" t="s">
        <v>1</v>
      </c>
      <c r="I741" s="239"/>
      <c r="J741" s="235"/>
      <c r="K741" s="235"/>
      <c r="L741" s="240"/>
      <c r="M741" s="241"/>
      <c r="N741" s="242"/>
      <c r="O741" s="242"/>
      <c r="P741" s="242"/>
      <c r="Q741" s="242"/>
      <c r="R741" s="242"/>
      <c r="S741" s="242"/>
      <c r="T741" s="24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4" t="s">
        <v>170</v>
      </c>
      <c r="AU741" s="244" t="s">
        <v>87</v>
      </c>
      <c r="AV741" s="13" t="s">
        <v>34</v>
      </c>
      <c r="AW741" s="13" t="s">
        <v>33</v>
      </c>
      <c r="AX741" s="13" t="s">
        <v>78</v>
      </c>
      <c r="AY741" s="244" t="s">
        <v>162</v>
      </c>
    </row>
    <row r="742" s="13" customFormat="1">
      <c r="A742" s="13"/>
      <c r="B742" s="234"/>
      <c r="C742" s="235"/>
      <c r="D742" s="236" t="s">
        <v>170</v>
      </c>
      <c r="E742" s="237" t="s">
        <v>1</v>
      </c>
      <c r="F742" s="238" t="s">
        <v>1607</v>
      </c>
      <c r="G742" s="235"/>
      <c r="H742" s="237" t="s">
        <v>1</v>
      </c>
      <c r="I742" s="239"/>
      <c r="J742" s="235"/>
      <c r="K742" s="235"/>
      <c r="L742" s="240"/>
      <c r="M742" s="241"/>
      <c r="N742" s="242"/>
      <c r="O742" s="242"/>
      <c r="P742" s="242"/>
      <c r="Q742" s="242"/>
      <c r="R742" s="242"/>
      <c r="S742" s="242"/>
      <c r="T742" s="24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4" t="s">
        <v>170</v>
      </c>
      <c r="AU742" s="244" t="s">
        <v>87</v>
      </c>
      <c r="AV742" s="13" t="s">
        <v>34</v>
      </c>
      <c r="AW742" s="13" t="s">
        <v>33</v>
      </c>
      <c r="AX742" s="13" t="s">
        <v>78</v>
      </c>
      <c r="AY742" s="244" t="s">
        <v>162</v>
      </c>
    </row>
    <row r="743" s="14" customFormat="1">
      <c r="A743" s="14"/>
      <c r="B743" s="245"/>
      <c r="C743" s="246"/>
      <c r="D743" s="236" t="s">
        <v>170</v>
      </c>
      <c r="E743" s="247" t="s">
        <v>1</v>
      </c>
      <c r="F743" s="248" t="s">
        <v>1608</v>
      </c>
      <c r="G743" s="246"/>
      <c r="H743" s="249">
        <v>453.23200000000003</v>
      </c>
      <c r="I743" s="250"/>
      <c r="J743" s="246"/>
      <c r="K743" s="246"/>
      <c r="L743" s="251"/>
      <c r="M743" s="252"/>
      <c r="N743" s="253"/>
      <c r="O743" s="253"/>
      <c r="P743" s="253"/>
      <c r="Q743" s="253"/>
      <c r="R743" s="253"/>
      <c r="S743" s="253"/>
      <c r="T743" s="25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5" t="s">
        <v>170</v>
      </c>
      <c r="AU743" s="255" t="s">
        <v>87</v>
      </c>
      <c r="AV743" s="14" t="s">
        <v>87</v>
      </c>
      <c r="AW743" s="14" t="s">
        <v>33</v>
      </c>
      <c r="AX743" s="14" t="s">
        <v>78</v>
      </c>
      <c r="AY743" s="255" t="s">
        <v>162</v>
      </c>
    </row>
    <row r="744" s="13" customFormat="1">
      <c r="A744" s="13"/>
      <c r="B744" s="234"/>
      <c r="C744" s="235"/>
      <c r="D744" s="236" t="s">
        <v>170</v>
      </c>
      <c r="E744" s="237" t="s">
        <v>1</v>
      </c>
      <c r="F744" s="238" t="s">
        <v>1609</v>
      </c>
      <c r="G744" s="235"/>
      <c r="H744" s="237" t="s">
        <v>1</v>
      </c>
      <c r="I744" s="239"/>
      <c r="J744" s="235"/>
      <c r="K744" s="235"/>
      <c r="L744" s="240"/>
      <c r="M744" s="241"/>
      <c r="N744" s="242"/>
      <c r="O744" s="242"/>
      <c r="P744" s="242"/>
      <c r="Q744" s="242"/>
      <c r="R744" s="242"/>
      <c r="S744" s="242"/>
      <c r="T744" s="24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4" t="s">
        <v>170</v>
      </c>
      <c r="AU744" s="244" t="s">
        <v>87</v>
      </c>
      <c r="AV744" s="13" t="s">
        <v>34</v>
      </c>
      <c r="AW744" s="13" t="s">
        <v>33</v>
      </c>
      <c r="AX744" s="13" t="s">
        <v>78</v>
      </c>
      <c r="AY744" s="244" t="s">
        <v>162</v>
      </c>
    </row>
    <row r="745" s="14" customFormat="1">
      <c r="A745" s="14"/>
      <c r="B745" s="245"/>
      <c r="C745" s="246"/>
      <c r="D745" s="236" t="s">
        <v>170</v>
      </c>
      <c r="E745" s="247" t="s">
        <v>1</v>
      </c>
      <c r="F745" s="248" t="s">
        <v>1610</v>
      </c>
      <c r="G745" s="246"/>
      <c r="H745" s="249">
        <v>-12.625</v>
      </c>
      <c r="I745" s="250"/>
      <c r="J745" s="246"/>
      <c r="K745" s="246"/>
      <c r="L745" s="251"/>
      <c r="M745" s="252"/>
      <c r="N745" s="253"/>
      <c r="O745" s="253"/>
      <c r="P745" s="253"/>
      <c r="Q745" s="253"/>
      <c r="R745" s="253"/>
      <c r="S745" s="253"/>
      <c r="T745" s="25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5" t="s">
        <v>170</v>
      </c>
      <c r="AU745" s="255" t="s">
        <v>87</v>
      </c>
      <c r="AV745" s="14" t="s">
        <v>87</v>
      </c>
      <c r="AW745" s="14" t="s">
        <v>33</v>
      </c>
      <c r="AX745" s="14" t="s">
        <v>78</v>
      </c>
      <c r="AY745" s="255" t="s">
        <v>162</v>
      </c>
    </row>
    <row r="746" s="16" customFormat="1">
      <c r="A746" s="16"/>
      <c r="B746" s="278"/>
      <c r="C746" s="279"/>
      <c r="D746" s="236" t="s">
        <v>170</v>
      </c>
      <c r="E746" s="280" t="s">
        <v>1</v>
      </c>
      <c r="F746" s="281" t="s">
        <v>435</v>
      </c>
      <c r="G746" s="279"/>
      <c r="H746" s="282">
        <v>440.60700000000003</v>
      </c>
      <c r="I746" s="283"/>
      <c r="J746" s="279"/>
      <c r="K746" s="279"/>
      <c r="L746" s="284"/>
      <c r="M746" s="285"/>
      <c r="N746" s="286"/>
      <c r="O746" s="286"/>
      <c r="P746" s="286"/>
      <c r="Q746" s="286"/>
      <c r="R746" s="286"/>
      <c r="S746" s="286"/>
      <c r="T746" s="287"/>
      <c r="U746" s="16"/>
      <c r="V746" s="16"/>
      <c r="W746" s="16"/>
      <c r="X746" s="16"/>
      <c r="Y746" s="16"/>
      <c r="Z746" s="16"/>
      <c r="AA746" s="16"/>
      <c r="AB746" s="16"/>
      <c r="AC746" s="16"/>
      <c r="AD746" s="16"/>
      <c r="AE746" s="16"/>
      <c r="AT746" s="288" t="s">
        <v>170</v>
      </c>
      <c r="AU746" s="288" t="s">
        <v>87</v>
      </c>
      <c r="AV746" s="16" t="s">
        <v>181</v>
      </c>
      <c r="AW746" s="16" t="s">
        <v>33</v>
      </c>
      <c r="AX746" s="16" t="s">
        <v>78</v>
      </c>
      <c r="AY746" s="288" t="s">
        <v>162</v>
      </c>
    </row>
    <row r="747" s="13" customFormat="1">
      <c r="A747" s="13"/>
      <c r="B747" s="234"/>
      <c r="C747" s="235"/>
      <c r="D747" s="236" t="s">
        <v>170</v>
      </c>
      <c r="E747" s="237" t="s">
        <v>1</v>
      </c>
      <c r="F747" s="238" t="s">
        <v>1697</v>
      </c>
      <c r="G747" s="235"/>
      <c r="H747" s="237" t="s">
        <v>1</v>
      </c>
      <c r="I747" s="239"/>
      <c r="J747" s="235"/>
      <c r="K747" s="235"/>
      <c r="L747" s="240"/>
      <c r="M747" s="241"/>
      <c r="N747" s="242"/>
      <c r="O747" s="242"/>
      <c r="P747" s="242"/>
      <c r="Q747" s="242"/>
      <c r="R747" s="242"/>
      <c r="S747" s="242"/>
      <c r="T747" s="24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4" t="s">
        <v>170</v>
      </c>
      <c r="AU747" s="244" t="s">
        <v>87</v>
      </c>
      <c r="AV747" s="13" t="s">
        <v>34</v>
      </c>
      <c r="AW747" s="13" t="s">
        <v>33</v>
      </c>
      <c r="AX747" s="13" t="s">
        <v>78</v>
      </c>
      <c r="AY747" s="244" t="s">
        <v>162</v>
      </c>
    </row>
    <row r="748" s="14" customFormat="1">
      <c r="A748" s="14"/>
      <c r="B748" s="245"/>
      <c r="C748" s="246"/>
      <c r="D748" s="236" t="s">
        <v>170</v>
      </c>
      <c r="E748" s="247" t="s">
        <v>1</v>
      </c>
      <c r="F748" s="248" t="s">
        <v>1698</v>
      </c>
      <c r="G748" s="246"/>
      <c r="H748" s="249">
        <v>440.60700000000003</v>
      </c>
      <c r="I748" s="250"/>
      <c r="J748" s="246"/>
      <c r="K748" s="246"/>
      <c r="L748" s="251"/>
      <c r="M748" s="252"/>
      <c r="N748" s="253"/>
      <c r="O748" s="253"/>
      <c r="P748" s="253"/>
      <c r="Q748" s="253"/>
      <c r="R748" s="253"/>
      <c r="S748" s="253"/>
      <c r="T748" s="25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5" t="s">
        <v>170</v>
      </c>
      <c r="AU748" s="255" t="s">
        <v>87</v>
      </c>
      <c r="AV748" s="14" t="s">
        <v>87</v>
      </c>
      <c r="AW748" s="14" t="s">
        <v>33</v>
      </c>
      <c r="AX748" s="14" t="s">
        <v>78</v>
      </c>
      <c r="AY748" s="255" t="s">
        <v>162</v>
      </c>
    </row>
    <row r="749" s="15" customFormat="1">
      <c r="A749" s="15"/>
      <c r="B749" s="256"/>
      <c r="C749" s="257"/>
      <c r="D749" s="236" t="s">
        <v>170</v>
      </c>
      <c r="E749" s="258" t="s">
        <v>1</v>
      </c>
      <c r="F749" s="259" t="s">
        <v>180</v>
      </c>
      <c r="G749" s="257"/>
      <c r="H749" s="260">
        <v>881.21400000000006</v>
      </c>
      <c r="I749" s="261"/>
      <c r="J749" s="257"/>
      <c r="K749" s="257"/>
      <c r="L749" s="262"/>
      <c r="M749" s="263"/>
      <c r="N749" s="264"/>
      <c r="O749" s="264"/>
      <c r="P749" s="264"/>
      <c r="Q749" s="264"/>
      <c r="R749" s="264"/>
      <c r="S749" s="264"/>
      <c r="T749" s="26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6" t="s">
        <v>170</v>
      </c>
      <c r="AU749" s="266" t="s">
        <v>87</v>
      </c>
      <c r="AV749" s="15" t="s">
        <v>168</v>
      </c>
      <c r="AW749" s="15" t="s">
        <v>33</v>
      </c>
      <c r="AX749" s="15" t="s">
        <v>34</v>
      </c>
      <c r="AY749" s="266" t="s">
        <v>162</v>
      </c>
    </row>
    <row r="750" s="2" customFormat="1" ht="24.15" customHeight="1">
      <c r="A750" s="39"/>
      <c r="B750" s="40"/>
      <c r="C750" s="267" t="s">
        <v>876</v>
      </c>
      <c r="D750" s="267" t="s">
        <v>250</v>
      </c>
      <c r="E750" s="268" t="s">
        <v>789</v>
      </c>
      <c r="F750" s="269" t="s">
        <v>790</v>
      </c>
      <c r="G750" s="270" t="s">
        <v>167</v>
      </c>
      <c r="H750" s="271">
        <v>462.637</v>
      </c>
      <c r="I750" s="272"/>
      <c r="J750" s="273">
        <f>ROUND(I750*H750,1)</f>
        <v>0</v>
      </c>
      <c r="K750" s="274"/>
      <c r="L750" s="275"/>
      <c r="M750" s="276" t="s">
        <v>1</v>
      </c>
      <c r="N750" s="277" t="s">
        <v>43</v>
      </c>
      <c r="O750" s="92"/>
      <c r="P750" s="230">
        <f>O750*H750</f>
        <v>0</v>
      </c>
      <c r="Q750" s="230">
        <v>0.00012</v>
      </c>
      <c r="R750" s="230">
        <f>Q750*H750</f>
        <v>0.05551644</v>
      </c>
      <c r="S750" s="230">
        <v>0</v>
      </c>
      <c r="T750" s="231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2" t="s">
        <v>371</v>
      </c>
      <c r="AT750" s="232" t="s">
        <v>250</v>
      </c>
      <c r="AU750" s="232" t="s">
        <v>87</v>
      </c>
      <c r="AY750" s="18" t="s">
        <v>162</v>
      </c>
      <c r="BE750" s="233">
        <f>IF(N750="základní",J750,0)</f>
        <v>0</v>
      </c>
      <c r="BF750" s="233">
        <f>IF(N750="snížená",J750,0)</f>
        <v>0</v>
      </c>
      <c r="BG750" s="233">
        <f>IF(N750="zákl. přenesená",J750,0)</f>
        <v>0</v>
      </c>
      <c r="BH750" s="233">
        <f>IF(N750="sníž. přenesená",J750,0)</f>
        <v>0</v>
      </c>
      <c r="BI750" s="233">
        <f>IF(N750="nulová",J750,0)</f>
        <v>0</v>
      </c>
      <c r="BJ750" s="18" t="s">
        <v>34</v>
      </c>
      <c r="BK750" s="233">
        <f>ROUND(I750*H750,1)</f>
        <v>0</v>
      </c>
      <c r="BL750" s="18" t="s">
        <v>249</v>
      </c>
      <c r="BM750" s="232" t="s">
        <v>1699</v>
      </c>
    </row>
    <row r="751" s="14" customFormat="1">
      <c r="A751" s="14"/>
      <c r="B751" s="245"/>
      <c r="C751" s="246"/>
      <c r="D751" s="236" t="s">
        <v>170</v>
      </c>
      <c r="E751" s="246"/>
      <c r="F751" s="248" t="s">
        <v>1700</v>
      </c>
      <c r="G751" s="246"/>
      <c r="H751" s="249">
        <v>462.637</v>
      </c>
      <c r="I751" s="250"/>
      <c r="J751" s="246"/>
      <c r="K751" s="246"/>
      <c r="L751" s="251"/>
      <c r="M751" s="252"/>
      <c r="N751" s="253"/>
      <c r="O751" s="253"/>
      <c r="P751" s="253"/>
      <c r="Q751" s="253"/>
      <c r="R751" s="253"/>
      <c r="S751" s="253"/>
      <c r="T751" s="25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5" t="s">
        <v>170</v>
      </c>
      <c r="AU751" s="255" t="s">
        <v>87</v>
      </c>
      <c r="AV751" s="14" t="s">
        <v>87</v>
      </c>
      <c r="AW751" s="14" t="s">
        <v>4</v>
      </c>
      <c r="AX751" s="14" t="s">
        <v>34</v>
      </c>
      <c r="AY751" s="255" t="s">
        <v>162</v>
      </c>
    </row>
    <row r="752" s="2" customFormat="1" ht="24.15" customHeight="1">
      <c r="A752" s="39"/>
      <c r="B752" s="40"/>
      <c r="C752" s="267" t="s">
        <v>882</v>
      </c>
      <c r="D752" s="267" t="s">
        <v>250</v>
      </c>
      <c r="E752" s="268" t="s">
        <v>1701</v>
      </c>
      <c r="F752" s="269" t="s">
        <v>1702</v>
      </c>
      <c r="G752" s="270" t="s">
        <v>167</v>
      </c>
      <c r="H752" s="271">
        <v>462.637</v>
      </c>
      <c r="I752" s="272"/>
      <c r="J752" s="273">
        <f>ROUND(I752*H752,1)</f>
        <v>0</v>
      </c>
      <c r="K752" s="274"/>
      <c r="L752" s="275"/>
      <c r="M752" s="276" t="s">
        <v>1</v>
      </c>
      <c r="N752" s="277" t="s">
        <v>43</v>
      </c>
      <c r="O752" s="92"/>
      <c r="P752" s="230">
        <f>O752*H752</f>
        <v>0</v>
      </c>
      <c r="Q752" s="230">
        <v>0.00012999999999999999</v>
      </c>
      <c r="R752" s="230">
        <f>Q752*H752</f>
        <v>0.060142809999999998</v>
      </c>
      <c r="S752" s="230">
        <v>0</v>
      </c>
      <c r="T752" s="231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2" t="s">
        <v>371</v>
      </c>
      <c r="AT752" s="232" t="s">
        <v>250</v>
      </c>
      <c r="AU752" s="232" t="s">
        <v>87</v>
      </c>
      <c r="AY752" s="18" t="s">
        <v>162</v>
      </c>
      <c r="BE752" s="233">
        <f>IF(N752="základní",J752,0)</f>
        <v>0</v>
      </c>
      <c r="BF752" s="233">
        <f>IF(N752="snížená",J752,0)</f>
        <v>0</v>
      </c>
      <c r="BG752" s="233">
        <f>IF(N752="zákl. přenesená",J752,0)</f>
        <v>0</v>
      </c>
      <c r="BH752" s="233">
        <f>IF(N752="sníž. přenesená",J752,0)</f>
        <v>0</v>
      </c>
      <c r="BI752" s="233">
        <f>IF(N752="nulová",J752,0)</f>
        <v>0</v>
      </c>
      <c r="BJ752" s="18" t="s">
        <v>34</v>
      </c>
      <c r="BK752" s="233">
        <f>ROUND(I752*H752,1)</f>
        <v>0</v>
      </c>
      <c r="BL752" s="18" t="s">
        <v>249</v>
      </c>
      <c r="BM752" s="232" t="s">
        <v>1703</v>
      </c>
    </row>
    <row r="753" s="14" customFormat="1">
      <c r="A753" s="14"/>
      <c r="B753" s="245"/>
      <c r="C753" s="246"/>
      <c r="D753" s="236" t="s">
        <v>170</v>
      </c>
      <c r="E753" s="246"/>
      <c r="F753" s="248" t="s">
        <v>1700</v>
      </c>
      <c r="G753" s="246"/>
      <c r="H753" s="249">
        <v>462.637</v>
      </c>
      <c r="I753" s="250"/>
      <c r="J753" s="246"/>
      <c r="K753" s="246"/>
      <c r="L753" s="251"/>
      <c r="M753" s="252"/>
      <c r="N753" s="253"/>
      <c r="O753" s="253"/>
      <c r="P753" s="253"/>
      <c r="Q753" s="253"/>
      <c r="R753" s="253"/>
      <c r="S753" s="253"/>
      <c r="T753" s="25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5" t="s">
        <v>170</v>
      </c>
      <c r="AU753" s="255" t="s">
        <v>87</v>
      </c>
      <c r="AV753" s="14" t="s">
        <v>87</v>
      </c>
      <c r="AW753" s="14" t="s">
        <v>4</v>
      </c>
      <c r="AX753" s="14" t="s">
        <v>34</v>
      </c>
      <c r="AY753" s="255" t="s">
        <v>162</v>
      </c>
    </row>
    <row r="754" s="2" customFormat="1" ht="24.15" customHeight="1">
      <c r="A754" s="39"/>
      <c r="B754" s="40"/>
      <c r="C754" s="220" t="s">
        <v>887</v>
      </c>
      <c r="D754" s="220" t="s">
        <v>164</v>
      </c>
      <c r="E754" s="221" t="s">
        <v>794</v>
      </c>
      <c r="F754" s="222" t="s">
        <v>795</v>
      </c>
      <c r="G754" s="223" t="s">
        <v>760</v>
      </c>
      <c r="H754" s="289"/>
      <c r="I754" s="225"/>
      <c r="J754" s="226">
        <f>ROUND(I754*H754,1)</f>
        <v>0</v>
      </c>
      <c r="K754" s="227"/>
      <c r="L754" s="45"/>
      <c r="M754" s="228" t="s">
        <v>1</v>
      </c>
      <c r="N754" s="229" t="s">
        <v>43</v>
      </c>
      <c r="O754" s="92"/>
      <c r="P754" s="230">
        <f>O754*H754</f>
        <v>0</v>
      </c>
      <c r="Q754" s="230">
        <v>0</v>
      </c>
      <c r="R754" s="230">
        <f>Q754*H754</f>
        <v>0</v>
      </c>
      <c r="S754" s="230">
        <v>0</v>
      </c>
      <c r="T754" s="231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2" t="s">
        <v>249</v>
      </c>
      <c r="AT754" s="232" t="s">
        <v>164</v>
      </c>
      <c r="AU754" s="232" t="s">
        <v>87</v>
      </c>
      <c r="AY754" s="18" t="s">
        <v>162</v>
      </c>
      <c r="BE754" s="233">
        <f>IF(N754="základní",J754,0)</f>
        <v>0</v>
      </c>
      <c r="BF754" s="233">
        <f>IF(N754="snížená",J754,0)</f>
        <v>0</v>
      </c>
      <c r="BG754" s="233">
        <f>IF(N754="zákl. přenesená",J754,0)</f>
        <v>0</v>
      </c>
      <c r="BH754" s="233">
        <f>IF(N754="sníž. přenesená",J754,0)</f>
        <v>0</v>
      </c>
      <c r="BI754" s="233">
        <f>IF(N754="nulová",J754,0)</f>
        <v>0</v>
      </c>
      <c r="BJ754" s="18" t="s">
        <v>34</v>
      </c>
      <c r="BK754" s="233">
        <f>ROUND(I754*H754,1)</f>
        <v>0</v>
      </c>
      <c r="BL754" s="18" t="s">
        <v>249</v>
      </c>
      <c r="BM754" s="232" t="s">
        <v>1704</v>
      </c>
    </row>
    <row r="755" s="12" customFormat="1" ht="22.8" customHeight="1">
      <c r="A755" s="12"/>
      <c r="B755" s="204"/>
      <c r="C755" s="205"/>
      <c r="D755" s="206" t="s">
        <v>77</v>
      </c>
      <c r="E755" s="218" t="s">
        <v>797</v>
      </c>
      <c r="F755" s="218" t="s">
        <v>798</v>
      </c>
      <c r="G755" s="205"/>
      <c r="H755" s="205"/>
      <c r="I755" s="208"/>
      <c r="J755" s="219">
        <f>BK755</f>
        <v>0</v>
      </c>
      <c r="K755" s="205"/>
      <c r="L755" s="210"/>
      <c r="M755" s="211"/>
      <c r="N755" s="212"/>
      <c r="O755" s="212"/>
      <c r="P755" s="213">
        <f>SUM(P756:P769)</f>
        <v>0</v>
      </c>
      <c r="Q755" s="212"/>
      <c r="R755" s="213">
        <f>SUM(R756:R769)</f>
        <v>0.012</v>
      </c>
      <c r="S755" s="212"/>
      <c r="T755" s="214">
        <f>SUM(T756:T769)</f>
        <v>0.20136000000000001</v>
      </c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R755" s="215" t="s">
        <v>87</v>
      </c>
      <c r="AT755" s="216" t="s">
        <v>77</v>
      </c>
      <c r="AU755" s="216" t="s">
        <v>34</v>
      </c>
      <c r="AY755" s="215" t="s">
        <v>162</v>
      </c>
      <c r="BK755" s="217">
        <f>SUM(BK756:BK769)</f>
        <v>0</v>
      </c>
    </row>
    <row r="756" s="2" customFormat="1" ht="24.15" customHeight="1">
      <c r="A756" s="39"/>
      <c r="B756" s="40"/>
      <c r="C756" s="220" t="s">
        <v>896</v>
      </c>
      <c r="D756" s="220" t="s">
        <v>164</v>
      </c>
      <c r="E756" s="221" t="s">
        <v>800</v>
      </c>
      <c r="F756" s="222" t="s">
        <v>801</v>
      </c>
      <c r="G756" s="223" t="s">
        <v>589</v>
      </c>
      <c r="H756" s="224">
        <v>8</v>
      </c>
      <c r="I756" s="225"/>
      <c r="J756" s="226">
        <f>ROUND(I756*H756,1)</f>
        <v>0</v>
      </c>
      <c r="K756" s="227"/>
      <c r="L756" s="45"/>
      <c r="M756" s="228" t="s">
        <v>1</v>
      </c>
      <c r="N756" s="229" t="s">
        <v>43</v>
      </c>
      <c r="O756" s="92"/>
      <c r="P756" s="230">
        <f>O756*H756</f>
        <v>0</v>
      </c>
      <c r="Q756" s="230">
        <v>0.0015</v>
      </c>
      <c r="R756" s="230">
        <f>Q756*H756</f>
        <v>0.012</v>
      </c>
      <c r="S756" s="230">
        <v>0</v>
      </c>
      <c r="T756" s="231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2" t="s">
        <v>249</v>
      </c>
      <c r="AT756" s="232" t="s">
        <v>164</v>
      </c>
      <c r="AU756" s="232" t="s">
        <v>87</v>
      </c>
      <c r="AY756" s="18" t="s">
        <v>162</v>
      </c>
      <c r="BE756" s="233">
        <f>IF(N756="základní",J756,0)</f>
        <v>0</v>
      </c>
      <c r="BF756" s="233">
        <f>IF(N756="snížená",J756,0)</f>
        <v>0</v>
      </c>
      <c r="BG756" s="233">
        <f>IF(N756="zákl. přenesená",J756,0)</f>
        <v>0</v>
      </c>
      <c r="BH756" s="233">
        <f>IF(N756="sníž. přenesená",J756,0)</f>
        <v>0</v>
      </c>
      <c r="BI756" s="233">
        <f>IF(N756="nulová",J756,0)</f>
        <v>0</v>
      </c>
      <c r="BJ756" s="18" t="s">
        <v>34</v>
      </c>
      <c r="BK756" s="233">
        <f>ROUND(I756*H756,1)</f>
        <v>0</v>
      </c>
      <c r="BL756" s="18" t="s">
        <v>249</v>
      </c>
      <c r="BM756" s="232" t="s">
        <v>1705</v>
      </c>
    </row>
    <row r="757" s="13" customFormat="1">
      <c r="A757" s="13"/>
      <c r="B757" s="234"/>
      <c r="C757" s="235"/>
      <c r="D757" s="236" t="s">
        <v>170</v>
      </c>
      <c r="E757" s="237" t="s">
        <v>1</v>
      </c>
      <c r="F757" s="238" t="s">
        <v>1706</v>
      </c>
      <c r="G757" s="235"/>
      <c r="H757" s="237" t="s">
        <v>1</v>
      </c>
      <c r="I757" s="239"/>
      <c r="J757" s="235"/>
      <c r="K757" s="235"/>
      <c r="L757" s="240"/>
      <c r="M757" s="241"/>
      <c r="N757" s="242"/>
      <c r="O757" s="242"/>
      <c r="P757" s="242"/>
      <c r="Q757" s="242"/>
      <c r="R757" s="242"/>
      <c r="S757" s="242"/>
      <c r="T757" s="24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4" t="s">
        <v>170</v>
      </c>
      <c r="AU757" s="244" t="s">
        <v>87</v>
      </c>
      <c r="AV757" s="13" t="s">
        <v>34</v>
      </c>
      <c r="AW757" s="13" t="s">
        <v>33</v>
      </c>
      <c r="AX757" s="13" t="s">
        <v>78</v>
      </c>
      <c r="AY757" s="244" t="s">
        <v>162</v>
      </c>
    </row>
    <row r="758" s="14" customFormat="1">
      <c r="A758" s="14"/>
      <c r="B758" s="245"/>
      <c r="C758" s="246"/>
      <c r="D758" s="236" t="s">
        <v>170</v>
      </c>
      <c r="E758" s="247" t="s">
        <v>1</v>
      </c>
      <c r="F758" s="248" t="s">
        <v>181</v>
      </c>
      <c r="G758" s="246"/>
      <c r="H758" s="249">
        <v>3</v>
      </c>
      <c r="I758" s="250"/>
      <c r="J758" s="246"/>
      <c r="K758" s="246"/>
      <c r="L758" s="251"/>
      <c r="M758" s="252"/>
      <c r="N758" s="253"/>
      <c r="O758" s="253"/>
      <c r="P758" s="253"/>
      <c r="Q758" s="253"/>
      <c r="R758" s="253"/>
      <c r="S758" s="253"/>
      <c r="T758" s="25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5" t="s">
        <v>170</v>
      </c>
      <c r="AU758" s="255" t="s">
        <v>87</v>
      </c>
      <c r="AV758" s="14" t="s">
        <v>87</v>
      </c>
      <c r="AW758" s="14" t="s">
        <v>33</v>
      </c>
      <c r="AX758" s="14" t="s">
        <v>78</v>
      </c>
      <c r="AY758" s="255" t="s">
        <v>162</v>
      </c>
    </row>
    <row r="759" s="13" customFormat="1">
      <c r="A759" s="13"/>
      <c r="B759" s="234"/>
      <c r="C759" s="235"/>
      <c r="D759" s="236" t="s">
        <v>170</v>
      </c>
      <c r="E759" s="237" t="s">
        <v>1</v>
      </c>
      <c r="F759" s="238" t="s">
        <v>1707</v>
      </c>
      <c r="G759" s="235"/>
      <c r="H759" s="237" t="s">
        <v>1</v>
      </c>
      <c r="I759" s="239"/>
      <c r="J759" s="235"/>
      <c r="K759" s="235"/>
      <c r="L759" s="240"/>
      <c r="M759" s="241"/>
      <c r="N759" s="242"/>
      <c r="O759" s="242"/>
      <c r="P759" s="242"/>
      <c r="Q759" s="242"/>
      <c r="R759" s="242"/>
      <c r="S759" s="242"/>
      <c r="T759" s="24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4" t="s">
        <v>170</v>
      </c>
      <c r="AU759" s="244" t="s">
        <v>87</v>
      </c>
      <c r="AV759" s="13" t="s">
        <v>34</v>
      </c>
      <c r="AW759" s="13" t="s">
        <v>33</v>
      </c>
      <c r="AX759" s="13" t="s">
        <v>78</v>
      </c>
      <c r="AY759" s="244" t="s">
        <v>162</v>
      </c>
    </row>
    <row r="760" s="14" customFormat="1">
      <c r="A760" s="14"/>
      <c r="B760" s="245"/>
      <c r="C760" s="246"/>
      <c r="D760" s="236" t="s">
        <v>170</v>
      </c>
      <c r="E760" s="247" t="s">
        <v>1</v>
      </c>
      <c r="F760" s="248" t="s">
        <v>87</v>
      </c>
      <c r="G760" s="246"/>
      <c r="H760" s="249">
        <v>2</v>
      </c>
      <c r="I760" s="250"/>
      <c r="J760" s="246"/>
      <c r="K760" s="246"/>
      <c r="L760" s="251"/>
      <c r="M760" s="252"/>
      <c r="N760" s="253"/>
      <c r="O760" s="253"/>
      <c r="P760" s="253"/>
      <c r="Q760" s="253"/>
      <c r="R760" s="253"/>
      <c r="S760" s="253"/>
      <c r="T760" s="25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5" t="s">
        <v>170</v>
      </c>
      <c r="AU760" s="255" t="s">
        <v>87</v>
      </c>
      <c r="AV760" s="14" t="s">
        <v>87</v>
      </c>
      <c r="AW760" s="14" t="s">
        <v>33</v>
      </c>
      <c r="AX760" s="14" t="s">
        <v>78</v>
      </c>
      <c r="AY760" s="255" t="s">
        <v>162</v>
      </c>
    </row>
    <row r="761" s="13" customFormat="1">
      <c r="A761" s="13"/>
      <c r="B761" s="234"/>
      <c r="C761" s="235"/>
      <c r="D761" s="236" t="s">
        <v>170</v>
      </c>
      <c r="E761" s="237" t="s">
        <v>1</v>
      </c>
      <c r="F761" s="238" t="s">
        <v>1708</v>
      </c>
      <c r="G761" s="235"/>
      <c r="H761" s="237" t="s">
        <v>1</v>
      </c>
      <c r="I761" s="239"/>
      <c r="J761" s="235"/>
      <c r="K761" s="235"/>
      <c r="L761" s="240"/>
      <c r="M761" s="241"/>
      <c r="N761" s="242"/>
      <c r="O761" s="242"/>
      <c r="P761" s="242"/>
      <c r="Q761" s="242"/>
      <c r="R761" s="242"/>
      <c r="S761" s="242"/>
      <c r="T761" s="24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4" t="s">
        <v>170</v>
      </c>
      <c r="AU761" s="244" t="s">
        <v>87</v>
      </c>
      <c r="AV761" s="13" t="s">
        <v>34</v>
      </c>
      <c r="AW761" s="13" t="s">
        <v>33</v>
      </c>
      <c r="AX761" s="13" t="s">
        <v>78</v>
      </c>
      <c r="AY761" s="244" t="s">
        <v>162</v>
      </c>
    </row>
    <row r="762" s="14" customFormat="1">
      <c r="A762" s="14"/>
      <c r="B762" s="245"/>
      <c r="C762" s="246"/>
      <c r="D762" s="236" t="s">
        <v>170</v>
      </c>
      <c r="E762" s="247" t="s">
        <v>1</v>
      </c>
      <c r="F762" s="248" t="s">
        <v>34</v>
      </c>
      <c r="G762" s="246"/>
      <c r="H762" s="249">
        <v>1</v>
      </c>
      <c r="I762" s="250"/>
      <c r="J762" s="246"/>
      <c r="K762" s="246"/>
      <c r="L762" s="251"/>
      <c r="M762" s="252"/>
      <c r="N762" s="253"/>
      <c r="O762" s="253"/>
      <c r="P762" s="253"/>
      <c r="Q762" s="253"/>
      <c r="R762" s="253"/>
      <c r="S762" s="253"/>
      <c r="T762" s="25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5" t="s">
        <v>170</v>
      </c>
      <c r="AU762" s="255" t="s">
        <v>87</v>
      </c>
      <c r="AV762" s="14" t="s">
        <v>87</v>
      </c>
      <c r="AW762" s="14" t="s">
        <v>33</v>
      </c>
      <c r="AX762" s="14" t="s">
        <v>78</v>
      </c>
      <c r="AY762" s="255" t="s">
        <v>162</v>
      </c>
    </row>
    <row r="763" s="13" customFormat="1">
      <c r="A763" s="13"/>
      <c r="B763" s="234"/>
      <c r="C763" s="235"/>
      <c r="D763" s="236" t="s">
        <v>170</v>
      </c>
      <c r="E763" s="237" t="s">
        <v>1</v>
      </c>
      <c r="F763" s="238" t="s">
        <v>1709</v>
      </c>
      <c r="G763" s="235"/>
      <c r="H763" s="237" t="s">
        <v>1</v>
      </c>
      <c r="I763" s="239"/>
      <c r="J763" s="235"/>
      <c r="K763" s="235"/>
      <c r="L763" s="240"/>
      <c r="M763" s="241"/>
      <c r="N763" s="242"/>
      <c r="O763" s="242"/>
      <c r="P763" s="242"/>
      <c r="Q763" s="242"/>
      <c r="R763" s="242"/>
      <c r="S763" s="242"/>
      <c r="T763" s="24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4" t="s">
        <v>170</v>
      </c>
      <c r="AU763" s="244" t="s">
        <v>87</v>
      </c>
      <c r="AV763" s="13" t="s">
        <v>34</v>
      </c>
      <c r="AW763" s="13" t="s">
        <v>33</v>
      </c>
      <c r="AX763" s="13" t="s">
        <v>78</v>
      </c>
      <c r="AY763" s="244" t="s">
        <v>162</v>
      </c>
    </row>
    <row r="764" s="14" customFormat="1">
      <c r="A764" s="14"/>
      <c r="B764" s="245"/>
      <c r="C764" s="246"/>
      <c r="D764" s="236" t="s">
        <v>170</v>
      </c>
      <c r="E764" s="247" t="s">
        <v>1</v>
      </c>
      <c r="F764" s="248" t="s">
        <v>34</v>
      </c>
      <c r="G764" s="246"/>
      <c r="H764" s="249">
        <v>1</v>
      </c>
      <c r="I764" s="250"/>
      <c r="J764" s="246"/>
      <c r="K764" s="246"/>
      <c r="L764" s="251"/>
      <c r="M764" s="252"/>
      <c r="N764" s="253"/>
      <c r="O764" s="253"/>
      <c r="P764" s="253"/>
      <c r="Q764" s="253"/>
      <c r="R764" s="253"/>
      <c r="S764" s="253"/>
      <c r="T764" s="25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5" t="s">
        <v>170</v>
      </c>
      <c r="AU764" s="255" t="s">
        <v>87</v>
      </c>
      <c r="AV764" s="14" t="s">
        <v>87</v>
      </c>
      <c r="AW764" s="14" t="s">
        <v>33</v>
      </c>
      <c r="AX764" s="14" t="s">
        <v>78</v>
      </c>
      <c r="AY764" s="255" t="s">
        <v>162</v>
      </c>
    </row>
    <row r="765" s="13" customFormat="1">
      <c r="A765" s="13"/>
      <c r="B765" s="234"/>
      <c r="C765" s="235"/>
      <c r="D765" s="236" t="s">
        <v>170</v>
      </c>
      <c r="E765" s="237" t="s">
        <v>1</v>
      </c>
      <c r="F765" s="238" t="s">
        <v>1073</v>
      </c>
      <c r="G765" s="235"/>
      <c r="H765" s="237" t="s">
        <v>1</v>
      </c>
      <c r="I765" s="239"/>
      <c r="J765" s="235"/>
      <c r="K765" s="235"/>
      <c r="L765" s="240"/>
      <c r="M765" s="241"/>
      <c r="N765" s="242"/>
      <c r="O765" s="242"/>
      <c r="P765" s="242"/>
      <c r="Q765" s="242"/>
      <c r="R765" s="242"/>
      <c r="S765" s="242"/>
      <c r="T765" s="24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4" t="s">
        <v>170</v>
      </c>
      <c r="AU765" s="244" t="s">
        <v>87</v>
      </c>
      <c r="AV765" s="13" t="s">
        <v>34</v>
      </c>
      <c r="AW765" s="13" t="s">
        <v>33</v>
      </c>
      <c r="AX765" s="13" t="s">
        <v>78</v>
      </c>
      <c r="AY765" s="244" t="s">
        <v>162</v>
      </c>
    </row>
    <row r="766" s="14" customFormat="1">
      <c r="A766" s="14"/>
      <c r="B766" s="245"/>
      <c r="C766" s="246"/>
      <c r="D766" s="236" t="s">
        <v>170</v>
      </c>
      <c r="E766" s="247" t="s">
        <v>1</v>
      </c>
      <c r="F766" s="248" t="s">
        <v>34</v>
      </c>
      <c r="G766" s="246"/>
      <c r="H766" s="249">
        <v>1</v>
      </c>
      <c r="I766" s="250"/>
      <c r="J766" s="246"/>
      <c r="K766" s="246"/>
      <c r="L766" s="251"/>
      <c r="M766" s="252"/>
      <c r="N766" s="253"/>
      <c r="O766" s="253"/>
      <c r="P766" s="253"/>
      <c r="Q766" s="253"/>
      <c r="R766" s="253"/>
      <c r="S766" s="253"/>
      <c r="T766" s="25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5" t="s">
        <v>170</v>
      </c>
      <c r="AU766" s="255" t="s">
        <v>87</v>
      </c>
      <c r="AV766" s="14" t="s">
        <v>87</v>
      </c>
      <c r="AW766" s="14" t="s">
        <v>33</v>
      </c>
      <c r="AX766" s="14" t="s">
        <v>78</v>
      </c>
      <c r="AY766" s="255" t="s">
        <v>162</v>
      </c>
    </row>
    <row r="767" s="15" customFormat="1">
      <c r="A767" s="15"/>
      <c r="B767" s="256"/>
      <c r="C767" s="257"/>
      <c r="D767" s="236" t="s">
        <v>170</v>
      </c>
      <c r="E767" s="258" t="s">
        <v>1</v>
      </c>
      <c r="F767" s="259" t="s">
        <v>180</v>
      </c>
      <c r="G767" s="257"/>
      <c r="H767" s="260">
        <v>8</v>
      </c>
      <c r="I767" s="261"/>
      <c r="J767" s="257"/>
      <c r="K767" s="257"/>
      <c r="L767" s="262"/>
      <c r="M767" s="263"/>
      <c r="N767" s="264"/>
      <c r="O767" s="264"/>
      <c r="P767" s="264"/>
      <c r="Q767" s="264"/>
      <c r="R767" s="264"/>
      <c r="S767" s="264"/>
      <c r="T767" s="26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6" t="s">
        <v>170</v>
      </c>
      <c r="AU767" s="266" t="s">
        <v>87</v>
      </c>
      <c r="AV767" s="15" t="s">
        <v>168</v>
      </c>
      <c r="AW767" s="15" t="s">
        <v>33</v>
      </c>
      <c r="AX767" s="15" t="s">
        <v>34</v>
      </c>
      <c r="AY767" s="266" t="s">
        <v>162</v>
      </c>
    </row>
    <row r="768" s="2" customFormat="1" ht="16.5" customHeight="1">
      <c r="A768" s="39"/>
      <c r="B768" s="40"/>
      <c r="C768" s="220" t="s">
        <v>901</v>
      </c>
      <c r="D768" s="220" t="s">
        <v>164</v>
      </c>
      <c r="E768" s="221" t="s">
        <v>804</v>
      </c>
      <c r="F768" s="222" t="s">
        <v>805</v>
      </c>
      <c r="G768" s="223" t="s">
        <v>589</v>
      </c>
      <c r="H768" s="224">
        <v>8</v>
      </c>
      <c r="I768" s="225"/>
      <c r="J768" s="226">
        <f>ROUND(I768*H768,1)</f>
        <v>0</v>
      </c>
      <c r="K768" s="227"/>
      <c r="L768" s="45"/>
      <c r="M768" s="228" t="s">
        <v>1</v>
      </c>
      <c r="N768" s="229" t="s">
        <v>43</v>
      </c>
      <c r="O768" s="92"/>
      <c r="P768" s="230">
        <f>O768*H768</f>
        <v>0</v>
      </c>
      <c r="Q768" s="230">
        <v>0</v>
      </c>
      <c r="R768" s="230">
        <f>Q768*H768</f>
        <v>0</v>
      </c>
      <c r="S768" s="230">
        <v>0.025170000000000001</v>
      </c>
      <c r="T768" s="231">
        <f>S768*H768</f>
        <v>0.20136000000000001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2" t="s">
        <v>249</v>
      </c>
      <c r="AT768" s="232" t="s">
        <v>164</v>
      </c>
      <c r="AU768" s="232" t="s">
        <v>87</v>
      </c>
      <c r="AY768" s="18" t="s">
        <v>162</v>
      </c>
      <c r="BE768" s="233">
        <f>IF(N768="základní",J768,0)</f>
        <v>0</v>
      </c>
      <c r="BF768" s="233">
        <f>IF(N768="snížená",J768,0)</f>
        <v>0</v>
      </c>
      <c r="BG768" s="233">
        <f>IF(N768="zákl. přenesená",J768,0)</f>
        <v>0</v>
      </c>
      <c r="BH768" s="233">
        <f>IF(N768="sníž. přenesená",J768,0)</f>
        <v>0</v>
      </c>
      <c r="BI768" s="233">
        <f>IF(N768="nulová",J768,0)</f>
        <v>0</v>
      </c>
      <c r="BJ768" s="18" t="s">
        <v>34</v>
      </c>
      <c r="BK768" s="233">
        <f>ROUND(I768*H768,1)</f>
        <v>0</v>
      </c>
      <c r="BL768" s="18" t="s">
        <v>249</v>
      </c>
      <c r="BM768" s="232" t="s">
        <v>1710</v>
      </c>
    </row>
    <row r="769" s="2" customFormat="1" ht="24.15" customHeight="1">
      <c r="A769" s="39"/>
      <c r="B769" s="40"/>
      <c r="C769" s="220" t="s">
        <v>905</v>
      </c>
      <c r="D769" s="220" t="s">
        <v>164</v>
      </c>
      <c r="E769" s="221" t="s">
        <v>808</v>
      </c>
      <c r="F769" s="222" t="s">
        <v>809</v>
      </c>
      <c r="G769" s="223" t="s">
        <v>760</v>
      </c>
      <c r="H769" s="289"/>
      <c r="I769" s="225"/>
      <c r="J769" s="226">
        <f>ROUND(I769*H769,1)</f>
        <v>0</v>
      </c>
      <c r="K769" s="227"/>
      <c r="L769" s="45"/>
      <c r="M769" s="228" t="s">
        <v>1</v>
      </c>
      <c r="N769" s="229" t="s">
        <v>43</v>
      </c>
      <c r="O769" s="92"/>
      <c r="P769" s="230">
        <f>O769*H769</f>
        <v>0</v>
      </c>
      <c r="Q769" s="230">
        <v>0</v>
      </c>
      <c r="R769" s="230">
        <f>Q769*H769</f>
        <v>0</v>
      </c>
      <c r="S769" s="230">
        <v>0</v>
      </c>
      <c r="T769" s="231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32" t="s">
        <v>249</v>
      </c>
      <c r="AT769" s="232" t="s">
        <v>164</v>
      </c>
      <c r="AU769" s="232" t="s">
        <v>87</v>
      </c>
      <c r="AY769" s="18" t="s">
        <v>162</v>
      </c>
      <c r="BE769" s="233">
        <f>IF(N769="základní",J769,0)</f>
        <v>0</v>
      </c>
      <c r="BF769" s="233">
        <f>IF(N769="snížená",J769,0)</f>
        <v>0</v>
      </c>
      <c r="BG769" s="233">
        <f>IF(N769="zákl. přenesená",J769,0)</f>
        <v>0</v>
      </c>
      <c r="BH769" s="233">
        <f>IF(N769="sníž. přenesená",J769,0)</f>
        <v>0</v>
      </c>
      <c r="BI769" s="233">
        <f>IF(N769="nulová",J769,0)</f>
        <v>0</v>
      </c>
      <c r="BJ769" s="18" t="s">
        <v>34</v>
      </c>
      <c r="BK769" s="233">
        <f>ROUND(I769*H769,1)</f>
        <v>0</v>
      </c>
      <c r="BL769" s="18" t="s">
        <v>249</v>
      </c>
      <c r="BM769" s="232" t="s">
        <v>1711</v>
      </c>
    </row>
    <row r="770" s="12" customFormat="1" ht="22.8" customHeight="1">
      <c r="A770" s="12"/>
      <c r="B770" s="204"/>
      <c r="C770" s="205"/>
      <c r="D770" s="206" t="s">
        <v>77</v>
      </c>
      <c r="E770" s="218" t="s">
        <v>817</v>
      </c>
      <c r="F770" s="218" t="s">
        <v>818</v>
      </c>
      <c r="G770" s="205"/>
      <c r="H770" s="205"/>
      <c r="I770" s="208"/>
      <c r="J770" s="219">
        <f>BK770</f>
        <v>0</v>
      </c>
      <c r="K770" s="205"/>
      <c r="L770" s="210"/>
      <c r="M770" s="211"/>
      <c r="N770" s="212"/>
      <c r="O770" s="212"/>
      <c r="P770" s="213">
        <f>SUM(P771:P778)</f>
        <v>0</v>
      </c>
      <c r="Q770" s="212"/>
      <c r="R770" s="213">
        <f>SUM(R771:R778)</f>
        <v>0</v>
      </c>
      <c r="S770" s="212"/>
      <c r="T770" s="214">
        <f>SUM(T771:T778)</f>
        <v>0.069638400000000003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5" t="s">
        <v>87</v>
      </c>
      <c r="AT770" s="216" t="s">
        <v>77</v>
      </c>
      <c r="AU770" s="216" t="s">
        <v>34</v>
      </c>
      <c r="AY770" s="215" t="s">
        <v>162</v>
      </c>
      <c r="BK770" s="217">
        <f>SUM(BK771:BK778)</f>
        <v>0</v>
      </c>
    </row>
    <row r="771" s="2" customFormat="1" ht="24.15" customHeight="1">
      <c r="A771" s="39"/>
      <c r="B771" s="40"/>
      <c r="C771" s="220" t="s">
        <v>913</v>
      </c>
      <c r="D771" s="220" t="s">
        <v>164</v>
      </c>
      <c r="E771" s="221" t="s">
        <v>820</v>
      </c>
      <c r="F771" s="222" t="s">
        <v>821</v>
      </c>
      <c r="G771" s="223" t="s">
        <v>392</v>
      </c>
      <c r="H771" s="224">
        <v>54</v>
      </c>
      <c r="I771" s="225"/>
      <c r="J771" s="226">
        <f>ROUND(I771*H771,1)</f>
        <v>0</v>
      </c>
      <c r="K771" s="227"/>
      <c r="L771" s="45"/>
      <c r="M771" s="228" t="s">
        <v>1</v>
      </c>
      <c r="N771" s="229" t="s">
        <v>43</v>
      </c>
      <c r="O771" s="92"/>
      <c r="P771" s="230">
        <f>O771*H771</f>
        <v>0</v>
      </c>
      <c r="Q771" s="230">
        <v>0</v>
      </c>
      <c r="R771" s="230">
        <f>Q771*H771</f>
        <v>0</v>
      </c>
      <c r="S771" s="230">
        <v>0.00062</v>
      </c>
      <c r="T771" s="231">
        <f>S771*H771</f>
        <v>0.033480000000000003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2" t="s">
        <v>249</v>
      </c>
      <c r="AT771" s="232" t="s">
        <v>164</v>
      </c>
      <c r="AU771" s="232" t="s">
        <v>87</v>
      </c>
      <c r="AY771" s="18" t="s">
        <v>162</v>
      </c>
      <c r="BE771" s="233">
        <f>IF(N771="základní",J771,0)</f>
        <v>0</v>
      </c>
      <c r="BF771" s="233">
        <f>IF(N771="snížená",J771,0)</f>
        <v>0</v>
      </c>
      <c r="BG771" s="233">
        <f>IF(N771="zákl. přenesená",J771,0)</f>
        <v>0</v>
      </c>
      <c r="BH771" s="233">
        <f>IF(N771="sníž. přenesená",J771,0)</f>
        <v>0</v>
      </c>
      <c r="BI771" s="233">
        <f>IF(N771="nulová",J771,0)</f>
        <v>0</v>
      </c>
      <c r="BJ771" s="18" t="s">
        <v>34</v>
      </c>
      <c r="BK771" s="233">
        <f>ROUND(I771*H771,1)</f>
        <v>0</v>
      </c>
      <c r="BL771" s="18" t="s">
        <v>249</v>
      </c>
      <c r="BM771" s="232" t="s">
        <v>1712</v>
      </c>
    </row>
    <row r="772" s="14" customFormat="1">
      <c r="A772" s="14"/>
      <c r="B772" s="245"/>
      <c r="C772" s="246"/>
      <c r="D772" s="236" t="s">
        <v>170</v>
      </c>
      <c r="E772" s="247" t="s">
        <v>1</v>
      </c>
      <c r="F772" s="248" t="s">
        <v>1713</v>
      </c>
      <c r="G772" s="246"/>
      <c r="H772" s="249">
        <v>54</v>
      </c>
      <c r="I772" s="250"/>
      <c r="J772" s="246"/>
      <c r="K772" s="246"/>
      <c r="L772" s="251"/>
      <c r="M772" s="252"/>
      <c r="N772" s="253"/>
      <c r="O772" s="253"/>
      <c r="P772" s="253"/>
      <c r="Q772" s="253"/>
      <c r="R772" s="253"/>
      <c r="S772" s="253"/>
      <c r="T772" s="25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5" t="s">
        <v>170</v>
      </c>
      <c r="AU772" s="255" t="s">
        <v>87</v>
      </c>
      <c r="AV772" s="14" t="s">
        <v>87</v>
      </c>
      <c r="AW772" s="14" t="s">
        <v>33</v>
      </c>
      <c r="AX772" s="14" t="s">
        <v>34</v>
      </c>
      <c r="AY772" s="255" t="s">
        <v>162</v>
      </c>
    </row>
    <row r="773" s="2" customFormat="1" ht="24.15" customHeight="1">
      <c r="A773" s="39"/>
      <c r="B773" s="40"/>
      <c r="C773" s="220" t="s">
        <v>918</v>
      </c>
      <c r="D773" s="220" t="s">
        <v>164</v>
      </c>
      <c r="E773" s="221" t="s">
        <v>827</v>
      </c>
      <c r="F773" s="222" t="s">
        <v>828</v>
      </c>
      <c r="G773" s="223" t="s">
        <v>392</v>
      </c>
      <c r="H773" s="224">
        <v>58.32</v>
      </c>
      <c r="I773" s="225"/>
      <c r="J773" s="226">
        <f>ROUND(I773*H773,1)</f>
        <v>0</v>
      </c>
      <c r="K773" s="227"/>
      <c r="L773" s="45"/>
      <c r="M773" s="228" t="s">
        <v>1</v>
      </c>
      <c r="N773" s="229" t="s">
        <v>43</v>
      </c>
      <c r="O773" s="92"/>
      <c r="P773" s="230">
        <f>O773*H773</f>
        <v>0</v>
      </c>
      <c r="Q773" s="230">
        <v>0</v>
      </c>
      <c r="R773" s="230">
        <f>Q773*H773</f>
        <v>0</v>
      </c>
      <c r="S773" s="230">
        <v>0.00062</v>
      </c>
      <c r="T773" s="231">
        <f>S773*H773</f>
        <v>0.0361584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32" t="s">
        <v>249</v>
      </c>
      <c r="AT773" s="232" t="s">
        <v>164</v>
      </c>
      <c r="AU773" s="232" t="s">
        <v>87</v>
      </c>
      <c r="AY773" s="18" t="s">
        <v>162</v>
      </c>
      <c r="BE773" s="233">
        <f>IF(N773="základní",J773,0)</f>
        <v>0</v>
      </c>
      <c r="BF773" s="233">
        <f>IF(N773="snížená",J773,0)</f>
        <v>0</v>
      </c>
      <c r="BG773" s="233">
        <f>IF(N773="zákl. přenesená",J773,0)</f>
        <v>0</v>
      </c>
      <c r="BH773" s="233">
        <f>IF(N773="sníž. přenesená",J773,0)</f>
        <v>0</v>
      </c>
      <c r="BI773" s="233">
        <f>IF(N773="nulová",J773,0)</f>
        <v>0</v>
      </c>
      <c r="BJ773" s="18" t="s">
        <v>34</v>
      </c>
      <c r="BK773" s="233">
        <f>ROUND(I773*H773,1)</f>
        <v>0</v>
      </c>
      <c r="BL773" s="18" t="s">
        <v>249</v>
      </c>
      <c r="BM773" s="232" t="s">
        <v>1714</v>
      </c>
    </row>
    <row r="774" s="13" customFormat="1">
      <c r="A774" s="13"/>
      <c r="B774" s="234"/>
      <c r="C774" s="235"/>
      <c r="D774" s="236" t="s">
        <v>170</v>
      </c>
      <c r="E774" s="237" t="s">
        <v>1</v>
      </c>
      <c r="F774" s="238" t="s">
        <v>1715</v>
      </c>
      <c r="G774" s="235"/>
      <c r="H774" s="237" t="s">
        <v>1</v>
      </c>
      <c r="I774" s="239"/>
      <c r="J774" s="235"/>
      <c r="K774" s="235"/>
      <c r="L774" s="240"/>
      <c r="M774" s="241"/>
      <c r="N774" s="242"/>
      <c r="O774" s="242"/>
      <c r="P774" s="242"/>
      <c r="Q774" s="242"/>
      <c r="R774" s="242"/>
      <c r="S774" s="242"/>
      <c r="T774" s="24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4" t="s">
        <v>170</v>
      </c>
      <c r="AU774" s="244" t="s">
        <v>87</v>
      </c>
      <c r="AV774" s="13" t="s">
        <v>34</v>
      </c>
      <c r="AW774" s="13" t="s">
        <v>33</v>
      </c>
      <c r="AX774" s="13" t="s">
        <v>78</v>
      </c>
      <c r="AY774" s="244" t="s">
        <v>162</v>
      </c>
    </row>
    <row r="775" s="14" customFormat="1">
      <c r="A775" s="14"/>
      <c r="B775" s="245"/>
      <c r="C775" s="246"/>
      <c r="D775" s="236" t="s">
        <v>170</v>
      </c>
      <c r="E775" s="247" t="s">
        <v>1</v>
      </c>
      <c r="F775" s="248" t="s">
        <v>1716</v>
      </c>
      <c r="G775" s="246"/>
      <c r="H775" s="249">
        <v>20.66</v>
      </c>
      <c r="I775" s="250"/>
      <c r="J775" s="246"/>
      <c r="K775" s="246"/>
      <c r="L775" s="251"/>
      <c r="M775" s="252"/>
      <c r="N775" s="253"/>
      <c r="O775" s="253"/>
      <c r="P775" s="253"/>
      <c r="Q775" s="253"/>
      <c r="R775" s="253"/>
      <c r="S775" s="253"/>
      <c r="T775" s="25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5" t="s">
        <v>170</v>
      </c>
      <c r="AU775" s="255" t="s">
        <v>87</v>
      </c>
      <c r="AV775" s="14" t="s">
        <v>87</v>
      </c>
      <c r="AW775" s="14" t="s">
        <v>33</v>
      </c>
      <c r="AX775" s="14" t="s">
        <v>78</v>
      </c>
      <c r="AY775" s="255" t="s">
        <v>162</v>
      </c>
    </row>
    <row r="776" s="13" customFormat="1">
      <c r="A776" s="13"/>
      <c r="B776" s="234"/>
      <c r="C776" s="235"/>
      <c r="D776" s="236" t="s">
        <v>170</v>
      </c>
      <c r="E776" s="237" t="s">
        <v>1</v>
      </c>
      <c r="F776" s="238" t="s">
        <v>1369</v>
      </c>
      <c r="G776" s="235"/>
      <c r="H776" s="237" t="s">
        <v>1</v>
      </c>
      <c r="I776" s="239"/>
      <c r="J776" s="235"/>
      <c r="K776" s="235"/>
      <c r="L776" s="240"/>
      <c r="M776" s="241"/>
      <c r="N776" s="242"/>
      <c r="O776" s="242"/>
      <c r="P776" s="242"/>
      <c r="Q776" s="242"/>
      <c r="R776" s="242"/>
      <c r="S776" s="242"/>
      <c r="T776" s="24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4" t="s">
        <v>170</v>
      </c>
      <c r="AU776" s="244" t="s">
        <v>87</v>
      </c>
      <c r="AV776" s="13" t="s">
        <v>34</v>
      </c>
      <c r="AW776" s="13" t="s">
        <v>33</v>
      </c>
      <c r="AX776" s="13" t="s">
        <v>78</v>
      </c>
      <c r="AY776" s="244" t="s">
        <v>162</v>
      </c>
    </row>
    <row r="777" s="14" customFormat="1">
      <c r="A777" s="14"/>
      <c r="B777" s="245"/>
      <c r="C777" s="246"/>
      <c r="D777" s="236" t="s">
        <v>170</v>
      </c>
      <c r="E777" s="247" t="s">
        <v>1</v>
      </c>
      <c r="F777" s="248" t="s">
        <v>1717</v>
      </c>
      <c r="G777" s="246"/>
      <c r="H777" s="249">
        <v>37.659999999999997</v>
      </c>
      <c r="I777" s="250"/>
      <c r="J777" s="246"/>
      <c r="K777" s="246"/>
      <c r="L777" s="251"/>
      <c r="M777" s="252"/>
      <c r="N777" s="253"/>
      <c r="O777" s="253"/>
      <c r="P777" s="253"/>
      <c r="Q777" s="253"/>
      <c r="R777" s="253"/>
      <c r="S777" s="253"/>
      <c r="T777" s="25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5" t="s">
        <v>170</v>
      </c>
      <c r="AU777" s="255" t="s">
        <v>87</v>
      </c>
      <c r="AV777" s="14" t="s">
        <v>87</v>
      </c>
      <c r="AW777" s="14" t="s">
        <v>33</v>
      </c>
      <c r="AX777" s="14" t="s">
        <v>78</v>
      </c>
      <c r="AY777" s="255" t="s">
        <v>162</v>
      </c>
    </row>
    <row r="778" s="15" customFormat="1">
      <c r="A778" s="15"/>
      <c r="B778" s="256"/>
      <c r="C778" s="257"/>
      <c r="D778" s="236" t="s">
        <v>170</v>
      </c>
      <c r="E778" s="258" t="s">
        <v>1</v>
      </c>
      <c r="F778" s="259" t="s">
        <v>180</v>
      </c>
      <c r="G778" s="257"/>
      <c r="H778" s="260">
        <v>58.32</v>
      </c>
      <c r="I778" s="261"/>
      <c r="J778" s="257"/>
      <c r="K778" s="257"/>
      <c r="L778" s="262"/>
      <c r="M778" s="263"/>
      <c r="N778" s="264"/>
      <c r="O778" s="264"/>
      <c r="P778" s="264"/>
      <c r="Q778" s="264"/>
      <c r="R778" s="264"/>
      <c r="S778" s="264"/>
      <c r="T778" s="26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6" t="s">
        <v>170</v>
      </c>
      <c r="AU778" s="266" t="s">
        <v>87</v>
      </c>
      <c r="AV778" s="15" t="s">
        <v>168</v>
      </c>
      <c r="AW778" s="15" t="s">
        <v>33</v>
      </c>
      <c r="AX778" s="15" t="s">
        <v>34</v>
      </c>
      <c r="AY778" s="266" t="s">
        <v>162</v>
      </c>
    </row>
    <row r="779" s="12" customFormat="1" ht="22.8" customHeight="1">
      <c r="A779" s="12"/>
      <c r="B779" s="204"/>
      <c r="C779" s="205"/>
      <c r="D779" s="206" t="s">
        <v>77</v>
      </c>
      <c r="E779" s="218" t="s">
        <v>840</v>
      </c>
      <c r="F779" s="218" t="s">
        <v>109</v>
      </c>
      <c r="G779" s="205"/>
      <c r="H779" s="205"/>
      <c r="I779" s="208"/>
      <c r="J779" s="219">
        <f>BK779</f>
        <v>0</v>
      </c>
      <c r="K779" s="205"/>
      <c r="L779" s="210"/>
      <c r="M779" s="211"/>
      <c r="N779" s="212"/>
      <c r="O779" s="212"/>
      <c r="P779" s="213">
        <f>SUM(P780:P787)</f>
        <v>0</v>
      </c>
      <c r="Q779" s="212"/>
      <c r="R779" s="213">
        <f>SUM(R780:R787)</f>
        <v>0.0036000000000000003</v>
      </c>
      <c r="S779" s="212"/>
      <c r="T779" s="214">
        <f>SUM(T780:T787)</f>
        <v>0.00090000000000000008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215" t="s">
        <v>87</v>
      </c>
      <c r="AT779" s="216" t="s">
        <v>77</v>
      </c>
      <c r="AU779" s="216" t="s">
        <v>34</v>
      </c>
      <c r="AY779" s="215" t="s">
        <v>162</v>
      </c>
      <c r="BK779" s="217">
        <f>SUM(BK780:BK787)</f>
        <v>0</v>
      </c>
    </row>
    <row r="780" s="2" customFormat="1" ht="16.5" customHeight="1">
      <c r="A780" s="39"/>
      <c r="B780" s="40"/>
      <c r="C780" s="220" t="s">
        <v>922</v>
      </c>
      <c r="D780" s="220" t="s">
        <v>164</v>
      </c>
      <c r="E780" s="221" t="s">
        <v>842</v>
      </c>
      <c r="F780" s="222" t="s">
        <v>843</v>
      </c>
      <c r="G780" s="223" t="s">
        <v>589</v>
      </c>
      <c r="H780" s="224">
        <v>18</v>
      </c>
      <c r="I780" s="225"/>
      <c r="J780" s="226">
        <f>ROUND(I780*H780,1)</f>
        <v>0</v>
      </c>
      <c r="K780" s="227"/>
      <c r="L780" s="45"/>
      <c r="M780" s="228" t="s">
        <v>1</v>
      </c>
      <c r="N780" s="229" t="s">
        <v>43</v>
      </c>
      <c r="O780" s="92"/>
      <c r="P780" s="230">
        <f>O780*H780</f>
        <v>0</v>
      </c>
      <c r="Q780" s="230">
        <v>0</v>
      </c>
      <c r="R780" s="230">
        <f>Q780*H780</f>
        <v>0</v>
      </c>
      <c r="S780" s="230">
        <v>0</v>
      </c>
      <c r="T780" s="231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32" t="s">
        <v>249</v>
      </c>
      <c r="AT780" s="232" t="s">
        <v>164</v>
      </c>
      <c r="AU780" s="232" t="s">
        <v>87</v>
      </c>
      <c r="AY780" s="18" t="s">
        <v>162</v>
      </c>
      <c r="BE780" s="233">
        <f>IF(N780="základní",J780,0)</f>
        <v>0</v>
      </c>
      <c r="BF780" s="233">
        <f>IF(N780="snížená",J780,0)</f>
        <v>0</v>
      </c>
      <c r="BG780" s="233">
        <f>IF(N780="zákl. přenesená",J780,0)</f>
        <v>0</v>
      </c>
      <c r="BH780" s="233">
        <f>IF(N780="sníž. přenesená",J780,0)</f>
        <v>0</v>
      </c>
      <c r="BI780" s="233">
        <f>IF(N780="nulová",J780,0)</f>
        <v>0</v>
      </c>
      <c r="BJ780" s="18" t="s">
        <v>34</v>
      </c>
      <c r="BK780" s="233">
        <f>ROUND(I780*H780,1)</f>
        <v>0</v>
      </c>
      <c r="BL780" s="18" t="s">
        <v>249</v>
      </c>
      <c r="BM780" s="232" t="s">
        <v>1718</v>
      </c>
    </row>
    <row r="781" s="13" customFormat="1">
      <c r="A781" s="13"/>
      <c r="B781" s="234"/>
      <c r="C781" s="235"/>
      <c r="D781" s="236" t="s">
        <v>170</v>
      </c>
      <c r="E781" s="237" t="s">
        <v>1</v>
      </c>
      <c r="F781" s="238" t="s">
        <v>1719</v>
      </c>
      <c r="G781" s="235"/>
      <c r="H781" s="237" t="s">
        <v>1</v>
      </c>
      <c r="I781" s="239"/>
      <c r="J781" s="235"/>
      <c r="K781" s="235"/>
      <c r="L781" s="240"/>
      <c r="M781" s="241"/>
      <c r="N781" s="242"/>
      <c r="O781" s="242"/>
      <c r="P781" s="242"/>
      <c r="Q781" s="242"/>
      <c r="R781" s="242"/>
      <c r="S781" s="242"/>
      <c r="T781" s="24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4" t="s">
        <v>170</v>
      </c>
      <c r="AU781" s="244" t="s">
        <v>87</v>
      </c>
      <c r="AV781" s="13" t="s">
        <v>34</v>
      </c>
      <c r="AW781" s="13" t="s">
        <v>33</v>
      </c>
      <c r="AX781" s="13" t="s">
        <v>78</v>
      </c>
      <c r="AY781" s="244" t="s">
        <v>162</v>
      </c>
    </row>
    <row r="782" s="14" customFormat="1">
      <c r="A782" s="14"/>
      <c r="B782" s="245"/>
      <c r="C782" s="246"/>
      <c r="D782" s="236" t="s">
        <v>170</v>
      </c>
      <c r="E782" s="247" t="s">
        <v>1</v>
      </c>
      <c r="F782" s="248" t="s">
        <v>1720</v>
      </c>
      <c r="G782" s="246"/>
      <c r="H782" s="249">
        <v>18</v>
      </c>
      <c r="I782" s="250"/>
      <c r="J782" s="246"/>
      <c r="K782" s="246"/>
      <c r="L782" s="251"/>
      <c r="M782" s="252"/>
      <c r="N782" s="253"/>
      <c r="O782" s="253"/>
      <c r="P782" s="253"/>
      <c r="Q782" s="253"/>
      <c r="R782" s="253"/>
      <c r="S782" s="253"/>
      <c r="T782" s="25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5" t="s">
        <v>170</v>
      </c>
      <c r="AU782" s="255" t="s">
        <v>87</v>
      </c>
      <c r="AV782" s="14" t="s">
        <v>87</v>
      </c>
      <c r="AW782" s="14" t="s">
        <v>33</v>
      </c>
      <c r="AX782" s="14" t="s">
        <v>34</v>
      </c>
      <c r="AY782" s="255" t="s">
        <v>162</v>
      </c>
    </row>
    <row r="783" s="2" customFormat="1" ht="16.5" customHeight="1">
      <c r="A783" s="39"/>
      <c r="B783" s="40"/>
      <c r="C783" s="267" t="s">
        <v>932</v>
      </c>
      <c r="D783" s="267" t="s">
        <v>250</v>
      </c>
      <c r="E783" s="268" t="s">
        <v>847</v>
      </c>
      <c r="F783" s="269" t="s">
        <v>848</v>
      </c>
      <c r="G783" s="270" t="s">
        <v>589</v>
      </c>
      <c r="H783" s="271">
        <v>18</v>
      </c>
      <c r="I783" s="272"/>
      <c r="J783" s="273">
        <f>ROUND(I783*H783,1)</f>
        <v>0</v>
      </c>
      <c r="K783" s="274"/>
      <c r="L783" s="275"/>
      <c r="M783" s="276" t="s">
        <v>1</v>
      </c>
      <c r="N783" s="277" t="s">
        <v>43</v>
      </c>
      <c r="O783" s="92"/>
      <c r="P783" s="230">
        <f>O783*H783</f>
        <v>0</v>
      </c>
      <c r="Q783" s="230">
        <v>0.00020000000000000001</v>
      </c>
      <c r="R783" s="230">
        <f>Q783*H783</f>
        <v>0.0036000000000000003</v>
      </c>
      <c r="S783" s="230">
        <v>0</v>
      </c>
      <c r="T783" s="231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32" t="s">
        <v>371</v>
      </c>
      <c r="AT783" s="232" t="s">
        <v>250</v>
      </c>
      <c r="AU783" s="232" t="s">
        <v>87</v>
      </c>
      <c r="AY783" s="18" t="s">
        <v>162</v>
      </c>
      <c r="BE783" s="233">
        <f>IF(N783="základní",J783,0)</f>
        <v>0</v>
      </c>
      <c r="BF783" s="233">
        <f>IF(N783="snížená",J783,0)</f>
        <v>0</v>
      </c>
      <c r="BG783" s="233">
        <f>IF(N783="zákl. přenesená",J783,0)</f>
        <v>0</v>
      </c>
      <c r="BH783" s="233">
        <f>IF(N783="sníž. přenesená",J783,0)</f>
        <v>0</v>
      </c>
      <c r="BI783" s="233">
        <f>IF(N783="nulová",J783,0)</f>
        <v>0</v>
      </c>
      <c r="BJ783" s="18" t="s">
        <v>34</v>
      </c>
      <c r="BK783" s="233">
        <f>ROUND(I783*H783,1)</f>
        <v>0</v>
      </c>
      <c r="BL783" s="18" t="s">
        <v>249</v>
      </c>
      <c r="BM783" s="232" t="s">
        <v>1721</v>
      </c>
    </row>
    <row r="784" s="2" customFormat="1" ht="21.75" customHeight="1">
      <c r="A784" s="39"/>
      <c r="B784" s="40"/>
      <c r="C784" s="220" t="s">
        <v>938</v>
      </c>
      <c r="D784" s="220" t="s">
        <v>164</v>
      </c>
      <c r="E784" s="221" t="s">
        <v>861</v>
      </c>
      <c r="F784" s="222" t="s">
        <v>862</v>
      </c>
      <c r="G784" s="223" t="s">
        <v>589</v>
      </c>
      <c r="H784" s="224">
        <v>18</v>
      </c>
      <c r="I784" s="225"/>
      <c r="J784" s="226">
        <f>ROUND(I784*H784,1)</f>
        <v>0</v>
      </c>
      <c r="K784" s="227"/>
      <c r="L784" s="45"/>
      <c r="M784" s="228" t="s">
        <v>1</v>
      </c>
      <c r="N784" s="229" t="s">
        <v>43</v>
      </c>
      <c r="O784" s="92"/>
      <c r="P784" s="230">
        <f>O784*H784</f>
        <v>0</v>
      </c>
      <c r="Q784" s="230">
        <v>0</v>
      </c>
      <c r="R784" s="230">
        <f>Q784*H784</f>
        <v>0</v>
      </c>
      <c r="S784" s="230">
        <v>5.0000000000000002E-05</v>
      </c>
      <c r="T784" s="231">
        <f>S784*H784</f>
        <v>0.00090000000000000008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2" t="s">
        <v>249</v>
      </c>
      <c r="AT784" s="232" t="s">
        <v>164</v>
      </c>
      <c r="AU784" s="232" t="s">
        <v>87</v>
      </c>
      <c r="AY784" s="18" t="s">
        <v>162</v>
      </c>
      <c r="BE784" s="233">
        <f>IF(N784="základní",J784,0)</f>
        <v>0</v>
      </c>
      <c r="BF784" s="233">
        <f>IF(N784="snížená",J784,0)</f>
        <v>0</v>
      </c>
      <c r="BG784" s="233">
        <f>IF(N784="zákl. přenesená",J784,0)</f>
        <v>0</v>
      </c>
      <c r="BH784" s="233">
        <f>IF(N784="sníž. přenesená",J784,0)</f>
        <v>0</v>
      </c>
      <c r="BI784" s="233">
        <f>IF(N784="nulová",J784,0)</f>
        <v>0</v>
      </c>
      <c r="BJ784" s="18" t="s">
        <v>34</v>
      </c>
      <c r="BK784" s="233">
        <f>ROUND(I784*H784,1)</f>
        <v>0</v>
      </c>
      <c r="BL784" s="18" t="s">
        <v>249</v>
      </c>
      <c r="BM784" s="232" t="s">
        <v>1722</v>
      </c>
    </row>
    <row r="785" s="13" customFormat="1">
      <c r="A785" s="13"/>
      <c r="B785" s="234"/>
      <c r="C785" s="235"/>
      <c r="D785" s="236" t="s">
        <v>170</v>
      </c>
      <c r="E785" s="237" t="s">
        <v>1</v>
      </c>
      <c r="F785" s="238" t="s">
        <v>1723</v>
      </c>
      <c r="G785" s="235"/>
      <c r="H785" s="237" t="s">
        <v>1</v>
      </c>
      <c r="I785" s="239"/>
      <c r="J785" s="235"/>
      <c r="K785" s="235"/>
      <c r="L785" s="240"/>
      <c r="M785" s="241"/>
      <c r="N785" s="242"/>
      <c r="O785" s="242"/>
      <c r="P785" s="242"/>
      <c r="Q785" s="242"/>
      <c r="R785" s="242"/>
      <c r="S785" s="242"/>
      <c r="T785" s="24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4" t="s">
        <v>170</v>
      </c>
      <c r="AU785" s="244" t="s">
        <v>87</v>
      </c>
      <c r="AV785" s="13" t="s">
        <v>34</v>
      </c>
      <c r="AW785" s="13" t="s">
        <v>33</v>
      </c>
      <c r="AX785" s="13" t="s">
        <v>78</v>
      </c>
      <c r="AY785" s="244" t="s">
        <v>162</v>
      </c>
    </row>
    <row r="786" s="14" customFormat="1">
      <c r="A786" s="14"/>
      <c r="B786" s="245"/>
      <c r="C786" s="246"/>
      <c r="D786" s="236" t="s">
        <v>170</v>
      </c>
      <c r="E786" s="247" t="s">
        <v>1</v>
      </c>
      <c r="F786" s="248" t="s">
        <v>1720</v>
      </c>
      <c r="G786" s="246"/>
      <c r="H786" s="249">
        <v>18</v>
      </c>
      <c r="I786" s="250"/>
      <c r="J786" s="246"/>
      <c r="K786" s="246"/>
      <c r="L786" s="251"/>
      <c r="M786" s="252"/>
      <c r="N786" s="253"/>
      <c r="O786" s="253"/>
      <c r="P786" s="253"/>
      <c r="Q786" s="253"/>
      <c r="R786" s="253"/>
      <c r="S786" s="253"/>
      <c r="T786" s="25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5" t="s">
        <v>170</v>
      </c>
      <c r="AU786" s="255" t="s">
        <v>87</v>
      </c>
      <c r="AV786" s="14" t="s">
        <v>87</v>
      </c>
      <c r="AW786" s="14" t="s">
        <v>33</v>
      </c>
      <c r="AX786" s="14" t="s">
        <v>34</v>
      </c>
      <c r="AY786" s="255" t="s">
        <v>162</v>
      </c>
    </row>
    <row r="787" s="2" customFormat="1" ht="24.15" customHeight="1">
      <c r="A787" s="39"/>
      <c r="B787" s="40"/>
      <c r="C787" s="220" t="s">
        <v>942</v>
      </c>
      <c r="D787" s="220" t="s">
        <v>164</v>
      </c>
      <c r="E787" s="221" t="s">
        <v>871</v>
      </c>
      <c r="F787" s="222" t="s">
        <v>872</v>
      </c>
      <c r="G787" s="223" t="s">
        <v>760</v>
      </c>
      <c r="H787" s="289"/>
      <c r="I787" s="225"/>
      <c r="J787" s="226">
        <f>ROUND(I787*H787,1)</f>
        <v>0</v>
      </c>
      <c r="K787" s="227"/>
      <c r="L787" s="45"/>
      <c r="M787" s="228" t="s">
        <v>1</v>
      </c>
      <c r="N787" s="229" t="s">
        <v>43</v>
      </c>
      <c r="O787" s="92"/>
      <c r="P787" s="230">
        <f>O787*H787</f>
        <v>0</v>
      </c>
      <c r="Q787" s="230">
        <v>0</v>
      </c>
      <c r="R787" s="230">
        <f>Q787*H787</f>
        <v>0</v>
      </c>
      <c r="S787" s="230">
        <v>0</v>
      </c>
      <c r="T787" s="231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32" t="s">
        <v>249</v>
      </c>
      <c r="AT787" s="232" t="s">
        <v>164</v>
      </c>
      <c r="AU787" s="232" t="s">
        <v>87</v>
      </c>
      <c r="AY787" s="18" t="s">
        <v>162</v>
      </c>
      <c r="BE787" s="233">
        <f>IF(N787="základní",J787,0)</f>
        <v>0</v>
      </c>
      <c r="BF787" s="233">
        <f>IF(N787="snížená",J787,0)</f>
        <v>0</v>
      </c>
      <c r="BG787" s="233">
        <f>IF(N787="zákl. přenesená",J787,0)</f>
        <v>0</v>
      </c>
      <c r="BH787" s="233">
        <f>IF(N787="sníž. přenesená",J787,0)</f>
        <v>0</v>
      </c>
      <c r="BI787" s="233">
        <f>IF(N787="nulová",J787,0)</f>
        <v>0</v>
      </c>
      <c r="BJ787" s="18" t="s">
        <v>34</v>
      </c>
      <c r="BK787" s="233">
        <f>ROUND(I787*H787,1)</f>
        <v>0</v>
      </c>
      <c r="BL787" s="18" t="s">
        <v>249</v>
      </c>
      <c r="BM787" s="232" t="s">
        <v>1724</v>
      </c>
    </row>
    <row r="788" s="12" customFormat="1" ht="22.8" customHeight="1">
      <c r="A788" s="12"/>
      <c r="B788" s="204"/>
      <c r="C788" s="205"/>
      <c r="D788" s="206" t="s">
        <v>77</v>
      </c>
      <c r="E788" s="218" t="s">
        <v>874</v>
      </c>
      <c r="F788" s="218" t="s">
        <v>875</v>
      </c>
      <c r="G788" s="205"/>
      <c r="H788" s="205"/>
      <c r="I788" s="208"/>
      <c r="J788" s="219">
        <f>BK788</f>
        <v>0</v>
      </c>
      <c r="K788" s="205"/>
      <c r="L788" s="210"/>
      <c r="M788" s="211"/>
      <c r="N788" s="212"/>
      <c r="O788" s="212"/>
      <c r="P788" s="213">
        <f>SUM(P789:P845)</f>
        <v>0</v>
      </c>
      <c r="Q788" s="212"/>
      <c r="R788" s="213">
        <f>SUM(R789:R845)</f>
        <v>6.4567550704299999</v>
      </c>
      <c r="S788" s="212"/>
      <c r="T788" s="214">
        <f>SUM(T789:T845)</f>
        <v>2.0892749999999998</v>
      </c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R788" s="215" t="s">
        <v>87</v>
      </c>
      <c r="AT788" s="216" t="s">
        <v>77</v>
      </c>
      <c r="AU788" s="216" t="s">
        <v>34</v>
      </c>
      <c r="AY788" s="215" t="s">
        <v>162</v>
      </c>
      <c r="BK788" s="217">
        <f>SUM(BK789:BK845)</f>
        <v>0</v>
      </c>
    </row>
    <row r="789" s="2" customFormat="1" ht="24.15" customHeight="1">
      <c r="A789" s="39"/>
      <c r="B789" s="40"/>
      <c r="C789" s="220" t="s">
        <v>949</v>
      </c>
      <c r="D789" s="220" t="s">
        <v>164</v>
      </c>
      <c r="E789" s="221" t="s">
        <v>888</v>
      </c>
      <c r="F789" s="222" t="s">
        <v>889</v>
      </c>
      <c r="G789" s="223" t="s">
        <v>392</v>
      </c>
      <c r="H789" s="224">
        <v>144.33000000000001</v>
      </c>
      <c r="I789" s="225"/>
      <c r="J789" s="226">
        <f>ROUND(I789*H789,1)</f>
        <v>0</v>
      </c>
      <c r="K789" s="227"/>
      <c r="L789" s="45"/>
      <c r="M789" s="228" t="s">
        <v>1</v>
      </c>
      <c r="N789" s="229" t="s">
        <v>43</v>
      </c>
      <c r="O789" s="92"/>
      <c r="P789" s="230">
        <f>O789*H789</f>
        <v>0</v>
      </c>
      <c r="Q789" s="230">
        <v>0</v>
      </c>
      <c r="R789" s="230">
        <f>Q789*H789</f>
        <v>0</v>
      </c>
      <c r="S789" s="230">
        <v>0</v>
      </c>
      <c r="T789" s="231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32" t="s">
        <v>249</v>
      </c>
      <c r="AT789" s="232" t="s">
        <v>164</v>
      </c>
      <c r="AU789" s="232" t="s">
        <v>87</v>
      </c>
      <c r="AY789" s="18" t="s">
        <v>162</v>
      </c>
      <c r="BE789" s="233">
        <f>IF(N789="základní",J789,0)</f>
        <v>0</v>
      </c>
      <c r="BF789" s="233">
        <f>IF(N789="snížená",J789,0)</f>
        <v>0</v>
      </c>
      <c r="BG789" s="233">
        <f>IF(N789="zákl. přenesená",J789,0)</f>
        <v>0</v>
      </c>
      <c r="BH789" s="233">
        <f>IF(N789="sníž. přenesená",J789,0)</f>
        <v>0</v>
      </c>
      <c r="BI789" s="233">
        <f>IF(N789="nulová",J789,0)</f>
        <v>0</v>
      </c>
      <c r="BJ789" s="18" t="s">
        <v>34</v>
      </c>
      <c r="BK789" s="233">
        <f>ROUND(I789*H789,1)</f>
        <v>0</v>
      </c>
      <c r="BL789" s="18" t="s">
        <v>249</v>
      </c>
      <c r="BM789" s="232" t="s">
        <v>1725</v>
      </c>
    </row>
    <row r="790" s="13" customFormat="1">
      <c r="A790" s="13"/>
      <c r="B790" s="234"/>
      <c r="C790" s="235"/>
      <c r="D790" s="236" t="s">
        <v>170</v>
      </c>
      <c r="E790" s="237" t="s">
        <v>1</v>
      </c>
      <c r="F790" s="238" t="s">
        <v>891</v>
      </c>
      <c r="G790" s="235"/>
      <c r="H790" s="237" t="s">
        <v>1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170</v>
      </c>
      <c r="AU790" s="244" t="s">
        <v>87</v>
      </c>
      <c r="AV790" s="13" t="s">
        <v>34</v>
      </c>
      <c r="AW790" s="13" t="s">
        <v>33</v>
      </c>
      <c r="AX790" s="13" t="s">
        <v>78</v>
      </c>
      <c r="AY790" s="244" t="s">
        <v>162</v>
      </c>
    </row>
    <row r="791" s="13" customFormat="1">
      <c r="A791" s="13"/>
      <c r="B791" s="234"/>
      <c r="C791" s="235"/>
      <c r="D791" s="236" t="s">
        <v>170</v>
      </c>
      <c r="E791" s="237" t="s">
        <v>1</v>
      </c>
      <c r="F791" s="238" t="s">
        <v>1715</v>
      </c>
      <c r="G791" s="235"/>
      <c r="H791" s="237" t="s">
        <v>1</v>
      </c>
      <c r="I791" s="239"/>
      <c r="J791" s="235"/>
      <c r="K791" s="235"/>
      <c r="L791" s="240"/>
      <c r="M791" s="241"/>
      <c r="N791" s="242"/>
      <c r="O791" s="242"/>
      <c r="P791" s="242"/>
      <c r="Q791" s="242"/>
      <c r="R791" s="242"/>
      <c r="S791" s="242"/>
      <c r="T791" s="24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4" t="s">
        <v>170</v>
      </c>
      <c r="AU791" s="244" t="s">
        <v>87</v>
      </c>
      <c r="AV791" s="13" t="s">
        <v>34</v>
      </c>
      <c r="AW791" s="13" t="s">
        <v>33</v>
      </c>
      <c r="AX791" s="13" t="s">
        <v>78</v>
      </c>
      <c r="AY791" s="244" t="s">
        <v>162</v>
      </c>
    </row>
    <row r="792" s="14" customFormat="1">
      <c r="A792" s="14"/>
      <c r="B792" s="245"/>
      <c r="C792" s="246"/>
      <c r="D792" s="236" t="s">
        <v>170</v>
      </c>
      <c r="E792" s="247" t="s">
        <v>1</v>
      </c>
      <c r="F792" s="248" t="s">
        <v>1726</v>
      </c>
      <c r="G792" s="246"/>
      <c r="H792" s="249">
        <v>51.210000000000001</v>
      </c>
      <c r="I792" s="250"/>
      <c r="J792" s="246"/>
      <c r="K792" s="246"/>
      <c r="L792" s="251"/>
      <c r="M792" s="252"/>
      <c r="N792" s="253"/>
      <c r="O792" s="253"/>
      <c r="P792" s="253"/>
      <c r="Q792" s="253"/>
      <c r="R792" s="253"/>
      <c r="S792" s="253"/>
      <c r="T792" s="25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5" t="s">
        <v>170</v>
      </c>
      <c r="AU792" s="255" t="s">
        <v>87</v>
      </c>
      <c r="AV792" s="14" t="s">
        <v>87</v>
      </c>
      <c r="AW792" s="14" t="s">
        <v>33</v>
      </c>
      <c r="AX792" s="14" t="s">
        <v>78</v>
      </c>
      <c r="AY792" s="255" t="s">
        <v>162</v>
      </c>
    </row>
    <row r="793" s="13" customFormat="1">
      <c r="A793" s="13"/>
      <c r="B793" s="234"/>
      <c r="C793" s="235"/>
      <c r="D793" s="236" t="s">
        <v>170</v>
      </c>
      <c r="E793" s="237" t="s">
        <v>1</v>
      </c>
      <c r="F793" s="238" t="s">
        <v>1369</v>
      </c>
      <c r="G793" s="235"/>
      <c r="H793" s="237" t="s">
        <v>1</v>
      </c>
      <c r="I793" s="239"/>
      <c r="J793" s="235"/>
      <c r="K793" s="235"/>
      <c r="L793" s="240"/>
      <c r="M793" s="241"/>
      <c r="N793" s="242"/>
      <c r="O793" s="242"/>
      <c r="P793" s="242"/>
      <c r="Q793" s="242"/>
      <c r="R793" s="242"/>
      <c r="S793" s="242"/>
      <c r="T793" s="24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4" t="s">
        <v>170</v>
      </c>
      <c r="AU793" s="244" t="s">
        <v>87</v>
      </c>
      <c r="AV793" s="13" t="s">
        <v>34</v>
      </c>
      <c r="AW793" s="13" t="s">
        <v>33</v>
      </c>
      <c r="AX793" s="13" t="s">
        <v>78</v>
      </c>
      <c r="AY793" s="244" t="s">
        <v>162</v>
      </c>
    </row>
    <row r="794" s="14" customFormat="1">
      <c r="A794" s="14"/>
      <c r="B794" s="245"/>
      <c r="C794" s="246"/>
      <c r="D794" s="236" t="s">
        <v>170</v>
      </c>
      <c r="E794" s="247" t="s">
        <v>1</v>
      </c>
      <c r="F794" s="248" t="s">
        <v>1727</v>
      </c>
      <c r="G794" s="246"/>
      <c r="H794" s="249">
        <v>64.920000000000002</v>
      </c>
      <c r="I794" s="250"/>
      <c r="J794" s="246"/>
      <c r="K794" s="246"/>
      <c r="L794" s="251"/>
      <c r="M794" s="252"/>
      <c r="N794" s="253"/>
      <c r="O794" s="253"/>
      <c r="P794" s="253"/>
      <c r="Q794" s="253"/>
      <c r="R794" s="253"/>
      <c r="S794" s="253"/>
      <c r="T794" s="25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5" t="s">
        <v>170</v>
      </c>
      <c r="AU794" s="255" t="s">
        <v>87</v>
      </c>
      <c r="AV794" s="14" t="s">
        <v>87</v>
      </c>
      <c r="AW794" s="14" t="s">
        <v>33</v>
      </c>
      <c r="AX794" s="14" t="s">
        <v>78</v>
      </c>
      <c r="AY794" s="255" t="s">
        <v>162</v>
      </c>
    </row>
    <row r="795" s="14" customFormat="1">
      <c r="A795" s="14"/>
      <c r="B795" s="245"/>
      <c r="C795" s="246"/>
      <c r="D795" s="236" t="s">
        <v>170</v>
      </c>
      <c r="E795" s="247" t="s">
        <v>1</v>
      </c>
      <c r="F795" s="248" t="s">
        <v>1728</v>
      </c>
      <c r="G795" s="246"/>
      <c r="H795" s="249">
        <v>28.199999999999999</v>
      </c>
      <c r="I795" s="250"/>
      <c r="J795" s="246"/>
      <c r="K795" s="246"/>
      <c r="L795" s="251"/>
      <c r="M795" s="252"/>
      <c r="N795" s="253"/>
      <c r="O795" s="253"/>
      <c r="P795" s="253"/>
      <c r="Q795" s="253"/>
      <c r="R795" s="253"/>
      <c r="S795" s="253"/>
      <c r="T795" s="25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5" t="s">
        <v>170</v>
      </c>
      <c r="AU795" s="255" t="s">
        <v>87</v>
      </c>
      <c r="AV795" s="14" t="s">
        <v>87</v>
      </c>
      <c r="AW795" s="14" t="s">
        <v>33</v>
      </c>
      <c r="AX795" s="14" t="s">
        <v>78</v>
      </c>
      <c r="AY795" s="255" t="s">
        <v>162</v>
      </c>
    </row>
    <row r="796" s="15" customFormat="1">
      <c r="A796" s="15"/>
      <c r="B796" s="256"/>
      <c r="C796" s="257"/>
      <c r="D796" s="236" t="s">
        <v>170</v>
      </c>
      <c r="E796" s="258" t="s">
        <v>1</v>
      </c>
      <c r="F796" s="259" t="s">
        <v>180</v>
      </c>
      <c r="G796" s="257"/>
      <c r="H796" s="260">
        <v>144.33000000000001</v>
      </c>
      <c r="I796" s="261"/>
      <c r="J796" s="257"/>
      <c r="K796" s="257"/>
      <c r="L796" s="262"/>
      <c r="M796" s="263"/>
      <c r="N796" s="264"/>
      <c r="O796" s="264"/>
      <c r="P796" s="264"/>
      <c r="Q796" s="264"/>
      <c r="R796" s="264"/>
      <c r="S796" s="264"/>
      <c r="T796" s="26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66" t="s">
        <v>170</v>
      </c>
      <c r="AU796" s="266" t="s">
        <v>87</v>
      </c>
      <c r="AV796" s="15" t="s">
        <v>168</v>
      </c>
      <c r="AW796" s="15" t="s">
        <v>33</v>
      </c>
      <c r="AX796" s="15" t="s">
        <v>34</v>
      </c>
      <c r="AY796" s="266" t="s">
        <v>162</v>
      </c>
    </row>
    <row r="797" s="2" customFormat="1" ht="24.15" customHeight="1">
      <c r="A797" s="39"/>
      <c r="B797" s="40"/>
      <c r="C797" s="267" t="s">
        <v>955</v>
      </c>
      <c r="D797" s="267" t="s">
        <v>250</v>
      </c>
      <c r="E797" s="268" t="s">
        <v>897</v>
      </c>
      <c r="F797" s="269" t="s">
        <v>898</v>
      </c>
      <c r="G797" s="270" t="s">
        <v>197</v>
      </c>
      <c r="H797" s="271">
        <v>2.2730000000000001</v>
      </c>
      <c r="I797" s="272"/>
      <c r="J797" s="273">
        <f>ROUND(I797*H797,1)</f>
        <v>0</v>
      </c>
      <c r="K797" s="274"/>
      <c r="L797" s="275"/>
      <c r="M797" s="276" t="s">
        <v>1</v>
      </c>
      <c r="N797" s="277" t="s">
        <v>43</v>
      </c>
      <c r="O797" s="92"/>
      <c r="P797" s="230">
        <f>O797*H797</f>
        <v>0</v>
      </c>
      <c r="Q797" s="230">
        <v>0.55000000000000004</v>
      </c>
      <c r="R797" s="230">
        <f>Q797*H797</f>
        <v>1.2501500000000001</v>
      </c>
      <c r="S797" s="230">
        <v>0</v>
      </c>
      <c r="T797" s="231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2" t="s">
        <v>371</v>
      </c>
      <c r="AT797" s="232" t="s">
        <v>250</v>
      </c>
      <c r="AU797" s="232" t="s">
        <v>87</v>
      </c>
      <c r="AY797" s="18" t="s">
        <v>162</v>
      </c>
      <c r="BE797" s="233">
        <f>IF(N797="základní",J797,0)</f>
        <v>0</v>
      </c>
      <c r="BF797" s="233">
        <f>IF(N797="snížená",J797,0)</f>
        <v>0</v>
      </c>
      <c r="BG797" s="233">
        <f>IF(N797="zákl. přenesená",J797,0)</f>
        <v>0</v>
      </c>
      <c r="BH797" s="233">
        <f>IF(N797="sníž. přenesená",J797,0)</f>
        <v>0</v>
      </c>
      <c r="BI797" s="233">
        <f>IF(N797="nulová",J797,0)</f>
        <v>0</v>
      </c>
      <c r="BJ797" s="18" t="s">
        <v>34</v>
      </c>
      <c r="BK797" s="233">
        <f>ROUND(I797*H797,1)</f>
        <v>0</v>
      </c>
      <c r="BL797" s="18" t="s">
        <v>249</v>
      </c>
      <c r="BM797" s="232" t="s">
        <v>1729</v>
      </c>
    </row>
    <row r="798" s="14" customFormat="1">
      <c r="A798" s="14"/>
      <c r="B798" s="245"/>
      <c r="C798" s="246"/>
      <c r="D798" s="236" t="s">
        <v>170</v>
      </c>
      <c r="E798" s="247" t="s">
        <v>1</v>
      </c>
      <c r="F798" s="248" t="s">
        <v>1730</v>
      </c>
      <c r="G798" s="246"/>
      <c r="H798" s="249">
        <v>2.2730000000000001</v>
      </c>
      <c r="I798" s="250"/>
      <c r="J798" s="246"/>
      <c r="K798" s="246"/>
      <c r="L798" s="251"/>
      <c r="M798" s="252"/>
      <c r="N798" s="253"/>
      <c r="O798" s="253"/>
      <c r="P798" s="253"/>
      <c r="Q798" s="253"/>
      <c r="R798" s="253"/>
      <c r="S798" s="253"/>
      <c r="T798" s="25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5" t="s">
        <v>170</v>
      </c>
      <c r="AU798" s="255" t="s">
        <v>87</v>
      </c>
      <c r="AV798" s="14" t="s">
        <v>87</v>
      </c>
      <c r="AW798" s="14" t="s">
        <v>33</v>
      </c>
      <c r="AX798" s="14" t="s">
        <v>34</v>
      </c>
      <c r="AY798" s="255" t="s">
        <v>162</v>
      </c>
    </row>
    <row r="799" s="2" customFormat="1" ht="24.15" customHeight="1">
      <c r="A799" s="39"/>
      <c r="B799" s="40"/>
      <c r="C799" s="220" t="s">
        <v>964</v>
      </c>
      <c r="D799" s="220" t="s">
        <v>164</v>
      </c>
      <c r="E799" s="221" t="s">
        <v>902</v>
      </c>
      <c r="F799" s="222" t="s">
        <v>903</v>
      </c>
      <c r="G799" s="223" t="s">
        <v>167</v>
      </c>
      <c r="H799" s="224">
        <v>139.285</v>
      </c>
      <c r="I799" s="225"/>
      <c r="J799" s="226">
        <f>ROUND(I799*H799,1)</f>
        <v>0</v>
      </c>
      <c r="K799" s="227"/>
      <c r="L799" s="45"/>
      <c r="M799" s="228" t="s">
        <v>1</v>
      </c>
      <c r="N799" s="229" t="s">
        <v>43</v>
      </c>
      <c r="O799" s="92"/>
      <c r="P799" s="230">
        <f>O799*H799</f>
        <v>0</v>
      </c>
      <c r="Q799" s="230">
        <v>0.016101500000000001</v>
      </c>
      <c r="R799" s="230">
        <f>Q799*H799</f>
        <v>2.2426974275</v>
      </c>
      <c r="S799" s="230">
        <v>0</v>
      </c>
      <c r="T799" s="231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32" t="s">
        <v>249</v>
      </c>
      <c r="AT799" s="232" t="s">
        <v>164</v>
      </c>
      <c r="AU799" s="232" t="s">
        <v>87</v>
      </c>
      <c r="AY799" s="18" t="s">
        <v>162</v>
      </c>
      <c r="BE799" s="233">
        <f>IF(N799="základní",J799,0)</f>
        <v>0</v>
      </c>
      <c r="BF799" s="233">
        <f>IF(N799="snížená",J799,0)</f>
        <v>0</v>
      </c>
      <c r="BG799" s="233">
        <f>IF(N799="zákl. přenesená",J799,0)</f>
        <v>0</v>
      </c>
      <c r="BH799" s="233">
        <f>IF(N799="sníž. přenesená",J799,0)</f>
        <v>0</v>
      </c>
      <c r="BI799" s="233">
        <f>IF(N799="nulová",J799,0)</f>
        <v>0</v>
      </c>
      <c r="BJ799" s="18" t="s">
        <v>34</v>
      </c>
      <c r="BK799" s="233">
        <f>ROUND(I799*H799,1)</f>
        <v>0</v>
      </c>
      <c r="BL799" s="18" t="s">
        <v>249</v>
      </c>
      <c r="BM799" s="232" t="s">
        <v>1731</v>
      </c>
    </row>
    <row r="800" s="13" customFormat="1">
      <c r="A800" s="13"/>
      <c r="B800" s="234"/>
      <c r="C800" s="235"/>
      <c r="D800" s="236" t="s">
        <v>170</v>
      </c>
      <c r="E800" s="237" t="s">
        <v>1</v>
      </c>
      <c r="F800" s="238" t="s">
        <v>1524</v>
      </c>
      <c r="G800" s="235"/>
      <c r="H800" s="237" t="s">
        <v>1</v>
      </c>
      <c r="I800" s="239"/>
      <c r="J800" s="235"/>
      <c r="K800" s="235"/>
      <c r="L800" s="240"/>
      <c r="M800" s="241"/>
      <c r="N800" s="242"/>
      <c r="O800" s="242"/>
      <c r="P800" s="242"/>
      <c r="Q800" s="242"/>
      <c r="R800" s="242"/>
      <c r="S800" s="242"/>
      <c r="T800" s="24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4" t="s">
        <v>170</v>
      </c>
      <c r="AU800" s="244" t="s">
        <v>87</v>
      </c>
      <c r="AV800" s="13" t="s">
        <v>34</v>
      </c>
      <c r="AW800" s="13" t="s">
        <v>33</v>
      </c>
      <c r="AX800" s="13" t="s">
        <v>78</v>
      </c>
      <c r="AY800" s="244" t="s">
        <v>162</v>
      </c>
    </row>
    <row r="801" s="14" customFormat="1">
      <c r="A801" s="14"/>
      <c r="B801" s="245"/>
      <c r="C801" s="246"/>
      <c r="D801" s="236" t="s">
        <v>170</v>
      </c>
      <c r="E801" s="247" t="s">
        <v>1</v>
      </c>
      <c r="F801" s="248" t="s">
        <v>1732</v>
      </c>
      <c r="G801" s="246"/>
      <c r="H801" s="249">
        <v>46.664999999999999</v>
      </c>
      <c r="I801" s="250"/>
      <c r="J801" s="246"/>
      <c r="K801" s="246"/>
      <c r="L801" s="251"/>
      <c r="M801" s="252"/>
      <c r="N801" s="253"/>
      <c r="O801" s="253"/>
      <c r="P801" s="253"/>
      <c r="Q801" s="253"/>
      <c r="R801" s="253"/>
      <c r="S801" s="253"/>
      <c r="T801" s="25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5" t="s">
        <v>170</v>
      </c>
      <c r="AU801" s="255" t="s">
        <v>87</v>
      </c>
      <c r="AV801" s="14" t="s">
        <v>87</v>
      </c>
      <c r="AW801" s="14" t="s">
        <v>33</v>
      </c>
      <c r="AX801" s="14" t="s">
        <v>78</v>
      </c>
      <c r="AY801" s="255" t="s">
        <v>162</v>
      </c>
    </row>
    <row r="802" s="13" customFormat="1">
      <c r="A802" s="13"/>
      <c r="B802" s="234"/>
      <c r="C802" s="235"/>
      <c r="D802" s="236" t="s">
        <v>170</v>
      </c>
      <c r="E802" s="237" t="s">
        <v>1</v>
      </c>
      <c r="F802" s="238" t="s">
        <v>1369</v>
      </c>
      <c r="G802" s="235"/>
      <c r="H802" s="237" t="s">
        <v>1</v>
      </c>
      <c r="I802" s="239"/>
      <c r="J802" s="235"/>
      <c r="K802" s="235"/>
      <c r="L802" s="240"/>
      <c r="M802" s="241"/>
      <c r="N802" s="242"/>
      <c r="O802" s="242"/>
      <c r="P802" s="242"/>
      <c r="Q802" s="242"/>
      <c r="R802" s="242"/>
      <c r="S802" s="242"/>
      <c r="T802" s="24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4" t="s">
        <v>170</v>
      </c>
      <c r="AU802" s="244" t="s">
        <v>87</v>
      </c>
      <c r="AV802" s="13" t="s">
        <v>34</v>
      </c>
      <c r="AW802" s="13" t="s">
        <v>33</v>
      </c>
      <c r="AX802" s="13" t="s">
        <v>78</v>
      </c>
      <c r="AY802" s="244" t="s">
        <v>162</v>
      </c>
    </row>
    <row r="803" s="14" customFormat="1">
      <c r="A803" s="14"/>
      <c r="B803" s="245"/>
      <c r="C803" s="246"/>
      <c r="D803" s="236" t="s">
        <v>170</v>
      </c>
      <c r="E803" s="247" t="s">
        <v>1</v>
      </c>
      <c r="F803" s="248" t="s">
        <v>1733</v>
      </c>
      <c r="G803" s="246"/>
      <c r="H803" s="249">
        <v>65.219999999999999</v>
      </c>
      <c r="I803" s="250"/>
      <c r="J803" s="246"/>
      <c r="K803" s="246"/>
      <c r="L803" s="251"/>
      <c r="M803" s="252"/>
      <c r="N803" s="253"/>
      <c r="O803" s="253"/>
      <c r="P803" s="253"/>
      <c r="Q803" s="253"/>
      <c r="R803" s="253"/>
      <c r="S803" s="253"/>
      <c r="T803" s="25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5" t="s">
        <v>170</v>
      </c>
      <c r="AU803" s="255" t="s">
        <v>87</v>
      </c>
      <c r="AV803" s="14" t="s">
        <v>87</v>
      </c>
      <c r="AW803" s="14" t="s">
        <v>33</v>
      </c>
      <c r="AX803" s="14" t="s">
        <v>78</v>
      </c>
      <c r="AY803" s="255" t="s">
        <v>162</v>
      </c>
    </row>
    <row r="804" s="14" customFormat="1">
      <c r="A804" s="14"/>
      <c r="B804" s="245"/>
      <c r="C804" s="246"/>
      <c r="D804" s="236" t="s">
        <v>170</v>
      </c>
      <c r="E804" s="247" t="s">
        <v>1</v>
      </c>
      <c r="F804" s="248" t="s">
        <v>1734</v>
      </c>
      <c r="G804" s="246"/>
      <c r="H804" s="249">
        <v>27.399999999999999</v>
      </c>
      <c r="I804" s="250"/>
      <c r="J804" s="246"/>
      <c r="K804" s="246"/>
      <c r="L804" s="251"/>
      <c r="M804" s="252"/>
      <c r="N804" s="253"/>
      <c r="O804" s="253"/>
      <c r="P804" s="253"/>
      <c r="Q804" s="253"/>
      <c r="R804" s="253"/>
      <c r="S804" s="253"/>
      <c r="T804" s="25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5" t="s">
        <v>170</v>
      </c>
      <c r="AU804" s="255" t="s">
        <v>87</v>
      </c>
      <c r="AV804" s="14" t="s">
        <v>87</v>
      </c>
      <c r="AW804" s="14" t="s">
        <v>33</v>
      </c>
      <c r="AX804" s="14" t="s">
        <v>78</v>
      </c>
      <c r="AY804" s="255" t="s">
        <v>162</v>
      </c>
    </row>
    <row r="805" s="15" customFormat="1">
      <c r="A805" s="15"/>
      <c r="B805" s="256"/>
      <c r="C805" s="257"/>
      <c r="D805" s="236" t="s">
        <v>170</v>
      </c>
      <c r="E805" s="258" t="s">
        <v>1</v>
      </c>
      <c r="F805" s="259" t="s">
        <v>180</v>
      </c>
      <c r="G805" s="257"/>
      <c r="H805" s="260">
        <v>139.285</v>
      </c>
      <c r="I805" s="261"/>
      <c r="J805" s="257"/>
      <c r="K805" s="257"/>
      <c r="L805" s="262"/>
      <c r="M805" s="263"/>
      <c r="N805" s="264"/>
      <c r="O805" s="264"/>
      <c r="P805" s="264"/>
      <c r="Q805" s="264"/>
      <c r="R805" s="264"/>
      <c r="S805" s="264"/>
      <c r="T805" s="26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66" t="s">
        <v>170</v>
      </c>
      <c r="AU805" s="266" t="s">
        <v>87</v>
      </c>
      <c r="AV805" s="15" t="s">
        <v>168</v>
      </c>
      <c r="AW805" s="15" t="s">
        <v>33</v>
      </c>
      <c r="AX805" s="15" t="s">
        <v>34</v>
      </c>
      <c r="AY805" s="266" t="s">
        <v>162</v>
      </c>
    </row>
    <row r="806" s="2" customFormat="1" ht="24.15" customHeight="1">
      <c r="A806" s="39"/>
      <c r="B806" s="40"/>
      <c r="C806" s="220" t="s">
        <v>970</v>
      </c>
      <c r="D806" s="220" t="s">
        <v>164</v>
      </c>
      <c r="E806" s="221" t="s">
        <v>906</v>
      </c>
      <c r="F806" s="222" t="s">
        <v>907</v>
      </c>
      <c r="G806" s="223" t="s">
        <v>167</v>
      </c>
      <c r="H806" s="224">
        <v>26.847000000000001</v>
      </c>
      <c r="I806" s="225"/>
      <c r="J806" s="226">
        <f>ROUND(I806*H806,1)</f>
        <v>0</v>
      </c>
      <c r="K806" s="227"/>
      <c r="L806" s="45"/>
      <c r="M806" s="228" t="s">
        <v>1</v>
      </c>
      <c r="N806" s="229" t="s">
        <v>43</v>
      </c>
      <c r="O806" s="92"/>
      <c r="P806" s="230">
        <f>O806*H806</f>
        <v>0</v>
      </c>
      <c r="Q806" s="230">
        <v>0</v>
      </c>
      <c r="R806" s="230">
        <f>Q806*H806</f>
        <v>0</v>
      </c>
      <c r="S806" s="230">
        <v>0</v>
      </c>
      <c r="T806" s="231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32" t="s">
        <v>249</v>
      </c>
      <c r="AT806" s="232" t="s">
        <v>164</v>
      </c>
      <c r="AU806" s="232" t="s">
        <v>87</v>
      </c>
      <c r="AY806" s="18" t="s">
        <v>162</v>
      </c>
      <c r="BE806" s="233">
        <f>IF(N806="základní",J806,0)</f>
        <v>0</v>
      </c>
      <c r="BF806" s="233">
        <f>IF(N806="snížená",J806,0)</f>
        <v>0</v>
      </c>
      <c r="BG806" s="233">
        <f>IF(N806="zákl. přenesená",J806,0)</f>
        <v>0</v>
      </c>
      <c r="BH806" s="233">
        <f>IF(N806="sníž. přenesená",J806,0)</f>
        <v>0</v>
      </c>
      <c r="BI806" s="233">
        <f>IF(N806="nulová",J806,0)</f>
        <v>0</v>
      </c>
      <c r="BJ806" s="18" t="s">
        <v>34</v>
      </c>
      <c r="BK806" s="233">
        <f>ROUND(I806*H806,1)</f>
        <v>0</v>
      </c>
      <c r="BL806" s="18" t="s">
        <v>249</v>
      </c>
      <c r="BM806" s="232" t="s">
        <v>1735</v>
      </c>
    </row>
    <row r="807" s="13" customFormat="1">
      <c r="A807" s="13"/>
      <c r="B807" s="234"/>
      <c r="C807" s="235"/>
      <c r="D807" s="236" t="s">
        <v>170</v>
      </c>
      <c r="E807" s="237" t="s">
        <v>1</v>
      </c>
      <c r="F807" s="238" t="s">
        <v>909</v>
      </c>
      <c r="G807" s="235"/>
      <c r="H807" s="237" t="s">
        <v>1</v>
      </c>
      <c r="I807" s="239"/>
      <c r="J807" s="235"/>
      <c r="K807" s="235"/>
      <c r="L807" s="240"/>
      <c r="M807" s="241"/>
      <c r="N807" s="242"/>
      <c r="O807" s="242"/>
      <c r="P807" s="242"/>
      <c r="Q807" s="242"/>
      <c r="R807" s="242"/>
      <c r="S807" s="242"/>
      <c r="T807" s="24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4" t="s">
        <v>170</v>
      </c>
      <c r="AU807" s="244" t="s">
        <v>87</v>
      </c>
      <c r="AV807" s="13" t="s">
        <v>34</v>
      </c>
      <c r="AW807" s="13" t="s">
        <v>33</v>
      </c>
      <c r="AX807" s="13" t="s">
        <v>78</v>
      </c>
      <c r="AY807" s="244" t="s">
        <v>162</v>
      </c>
    </row>
    <row r="808" s="13" customFormat="1">
      <c r="A808" s="13"/>
      <c r="B808" s="234"/>
      <c r="C808" s="235"/>
      <c r="D808" s="236" t="s">
        <v>170</v>
      </c>
      <c r="E808" s="237" t="s">
        <v>1</v>
      </c>
      <c r="F808" s="238" t="s">
        <v>1736</v>
      </c>
      <c r="G808" s="235"/>
      <c r="H808" s="237" t="s">
        <v>1</v>
      </c>
      <c r="I808" s="239"/>
      <c r="J808" s="235"/>
      <c r="K808" s="235"/>
      <c r="L808" s="240"/>
      <c r="M808" s="241"/>
      <c r="N808" s="242"/>
      <c r="O808" s="242"/>
      <c r="P808" s="242"/>
      <c r="Q808" s="242"/>
      <c r="R808" s="242"/>
      <c r="S808" s="242"/>
      <c r="T808" s="24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4" t="s">
        <v>170</v>
      </c>
      <c r="AU808" s="244" t="s">
        <v>87</v>
      </c>
      <c r="AV808" s="13" t="s">
        <v>34</v>
      </c>
      <c r="AW808" s="13" t="s">
        <v>33</v>
      </c>
      <c r="AX808" s="13" t="s">
        <v>78</v>
      </c>
      <c r="AY808" s="244" t="s">
        <v>162</v>
      </c>
    </row>
    <row r="809" s="14" customFormat="1">
      <c r="A809" s="14"/>
      <c r="B809" s="245"/>
      <c r="C809" s="246"/>
      <c r="D809" s="236" t="s">
        <v>170</v>
      </c>
      <c r="E809" s="247" t="s">
        <v>1</v>
      </c>
      <c r="F809" s="248" t="s">
        <v>1737</v>
      </c>
      <c r="G809" s="246"/>
      <c r="H809" s="249">
        <v>22.125</v>
      </c>
      <c r="I809" s="250"/>
      <c r="J809" s="246"/>
      <c r="K809" s="246"/>
      <c r="L809" s="251"/>
      <c r="M809" s="252"/>
      <c r="N809" s="253"/>
      <c r="O809" s="253"/>
      <c r="P809" s="253"/>
      <c r="Q809" s="253"/>
      <c r="R809" s="253"/>
      <c r="S809" s="253"/>
      <c r="T809" s="25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5" t="s">
        <v>170</v>
      </c>
      <c r="AU809" s="255" t="s">
        <v>87</v>
      </c>
      <c r="AV809" s="14" t="s">
        <v>87</v>
      </c>
      <c r="AW809" s="14" t="s">
        <v>33</v>
      </c>
      <c r="AX809" s="14" t="s">
        <v>78</v>
      </c>
      <c r="AY809" s="255" t="s">
        <v>162</v>
      </c>
    </row>
    <row r="810" s="13" customFormat="1">
      <c r="A810" s="13"/>
      <c r="B810" s="234"/>
      <c r="C810" s="235"/>
      <c r="D810" s="236" t="s">
        <v>170</v>
      </c>
      <c r="E810" s="237" t="s">
        <v>1</v>
      </c>
      <c r="F810" s="238" t="s">
        <v>295</v>
      </c>
      <c r="G810" s="235"/>
      <c r="H810" s="237" t="s">
        <v>1</v>
      </c>
      <c r="I810" s="239"/>
      <c r="J810" s="235"/>
      <c r="K810" s="235"/>
      <c r="L810" s="240"/>
      <c r="M810" s="241"/>
      <c r="N810" s="242"/>
      <c r="O810" s="242"/>
      <c r="P810" s="242"/>
      <c r="Q810" s="242"/>
      <c r="R810" s="242"/>
      <c r="S810" s="242"/>
      <c r="T810" s="24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4" t="s">
        <v>170</v>
      </c>
      <c r="AU810" s="244" t="s">
        <v>87</v>
      </c>
      <c r="AV810" s="13" t="s">
        <v>34</v>
      </c>
      <c r="AW810" s="13" t="s">
        <v>33</v>
      </c>
      <c r="AX810" s="13" t="s">
        <v>78</v>
      </c>
      <c r="AY810" s="244" t="s">
        <v>162</v>
      </c>
    </row>
    <row r="811" s="13" customFormat="1">
      <c r="A811" s="13"/>
      <c r="B811" s="234"/>
      <c r="C811" s="235"/>
      <c r="D811" s="236" t="s">
        <v>170</v>
      </c>
      <c r="E811" s="237" t="s">
        <v>1</v>
      </c>
      <c r="F811" s="238" t="s">
        <v>1715</v>
      </c>
      <c r="G811" s="235"/>
      <c r="H811" s="237" t="s">
        <v>1</v>
      </c>
      <c r="I811" s="239"/>
      <c r="J811" s="235"/>
      <c r="K811" s="235"/>
      <c r="L811" s="240"/>
      <c r="M811" s="241"/>
      <c r="N811" s="242"/>
      <c r="O811" s="242"/>
      <c r="P811" s="242"/>
      <c r="Q811" s="242"/>
      <c r="R811" s="242"/>
      <c r="S811" s="242"/>
      <c r="T811" s="24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4" t="s">
        <v>170</v>
      </c>
      <c r="AU811" s="244" t="s">
        <v>87</v>
      </c>
      <c r="AV811" s="13" t="s">
        <v>34</v>
      </c>
      <c r="AW811" s="13" t="s">
        <v>33</v>
      </c>
      <c r="AX811" s="13" t="s">
        <v>78</v>
      </c>
      <c r="AY811" s="244" t="s">
        <v>162</v>
      </c>
    </row>
    <row r="812" s="14" customFormat="1">
      <c r="A812" s="14"/>
      <c r="B812" s="245"/>
      <c r="C812" s="246"/>
      <c r="D812" s="236" t="s">
        <v>170</v>
      </c>
      <c r="E812" s="247" t="s">
        <v>1</v>
      </c>
      <c r="F812" s="248" t="s">
        <v>1738</v>
      </c>
      <c r="G812" s="246"/>
      <c r="H812" s="249">
        <v>2.6619999999999999</v>
      </c>
      <c r="I812" s="250"/>
      <c r="J812" s="246"/>
      <c r="K812" s="246"/>
      <c r="L812" s="251"/>
      <c r="M812" s="252"/>
      <c r="N812" s="253"/>
      <c r="O812" s="253"/>
      <c r="P812" s="253"/>
      <c r="Q812" s="253"/>
      <c r="R812" s="253"/>
      <c r="S812" s="253"/>
      <c r="T812" s="25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5" t="s">
        <v>170</v>
      </c>
      <c r="AU812" s="255" t="s">
        <v>87</v>
      </c>
      <c r="AV812" s="14" t="s">
        <v>87</v>
      </c>
      <c r="AW812" s="14" t="s">
        <v>33</v>
      </c>
      <c r="AX812" s="14" t="s">
        <v>78</v>
      </c>
      <c r="AY812" s="255" t="s">
        <v>162</v>
      </c>
    </row>
    <row r="813" s="13" customFormat="1">
      <c r="A813" s="13"/>
      <c r="B813" s="234"/>
      <c r="C813" s="235"/>
      <c r="D813" s="236" t="s">
        <v>170</v>
      </c>
      <c r="E813" s="237" t="s">
        <v>1</v>
      </c>
      <c r="F813" s="238" t="s">
        <v>1369</v>
      </c>
      <c r="G813" s="235"/>
      <c r="H813" s="237" t="s">
        <v>1</v>
      </c>
      <c r="I813" s="239"/>
      <c r="J813" s="235"/>
      <c r="K813" s="235"/>
      <c r="L813" s="240"/>
      <c r="M813" s="241"/>
      <c r="N813" s="242"/>
      <c r="O813" s="242"/>
      <c r="P813" s="242"/>
      <c r="Q813" s="242"/>
      <c r="R813" s="242"/>
      <c r="S813" s="242"/>
      <c r="T813" s="24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4" t="s">
        <v>170</v>
      </c>
      <c r="AU813" s="244" t="s">
        <v>87</v>
      </c>
      <c r="AV813" s="13" t="s">
        <v>34</v>
      </c>
      <c r="AW813" s="13" t="s">
        <v>33</v>
      </c>
      <c r="AX813" s="13" t="s">
        <v>78</v>
      </c>
      <c r="AY813" s="244" t="s">
        <v>162</v>
      </c>
    </row>
    <row r="814" s="14" customFormat="1">
      <c r="A814" s="14"/>
      <c r="B814" s="245"/>
      <c r="C814" s="246"/>
      <c r="D814" s="236" t="s">
        <v>170</v>
      </c>
      <c r="E814" s="247" t="s">
        <v>1</v>
      </c>
      <c r="F814" s="248" t="s">
        <v>1739</v>
      </c>
      <c r="G814" s="246"/>
      <c r="H814" s="249">
        <v>2.0600000000000001</v>
      </c>
      <c r="I814" s="250"/>
      <c r="J814" s="246"/>
      <c r="K814" s="246"/>
      <c r="L814" s="251"/>
      <c r="M814" s="252"/>
      <c r="N814" s="253"/>
      <c r="O814" s="253"/>
      <c r="P814" s="253"/>
      <c r="Q814" s="253"/>
      <c r="R814" s="253"/>
      <c r="S814" s="253"/>
      <c r="T814" s="25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5" t="s">
        <v>170</v>
      </c>
      <c r="AU814" s="255" t="s">
        <v>87</v>
      </c>
      <c r="AV814" s="14" t="s">
        <v>87</v>
      </c>
      <c r="AW814" s="14" t="s">
        <v>33</v>
      </c>
      <c r="AX814" s="14" t="s">
        <v>78</v>
      </c>
      <c r="AY814" s="255" t="s">
        <v>162</v>
      </c>
    </row>
    <row r="815" s="15" customFormat="1">
      <c r="A815" s="15"/>
      <c r="B815" s="256"/>
      <c r="C815" s="257"/>
      <c r="D815" s="236" t="s">
        <v>170</v>
      </c>
      <c r="E815" s="258" t="s">
        <v>1</v>
      </c>
      <c r="F815" s="259" t="s">
        <v>180</v>
      </c>
      <c r="G815" s="257"/>
      <c r="H815" s="260">
        <v>26.847000000000001</v>
      </c>
      <c r="I815" s="261"/>
      <c r="J815" s="257"/>
      <c r="K815" s="257"/>
      <c r="L815" s="262"/>
      <c r="M815" s="263"/>
      <c r="N815" s="264"/>
      <c r="O815" s="264"/>
      <c r="P815" s="264"/>
      <c r="Q815" s="264"/>
      <c r="R815" s="264"/>
      <c r="S815" s="264"/>
      <c r="T815" s="26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66" t="s">
        <v>170</v>
      </c>
      <c r="AU815" s="266" t="s">
        <v>87</v>
      </c>
      <c r="AV815" s="15" t="s">
        <v>168</v>
      </c>
      <c r="AW815" s="15" t="s">
        <v>33</v>
      </c>
      <c r="AX815" s="15" t="s">
        <v>34</v>
      </c>
      <c r="AY815" s="266" t="s">
        <v>162</v>
      </c>
    </row>
    <row r="816" s="2" customFormat="1" ht="21.75" customHeight="1">
      <c r="A816" s="39"/>
      <c r="B816" s="40"/>
      <c r="C816" s="267" t="s">
        <v>978</v>
      </c>
      <c r="D816" s="267" t="s">
        <v>250</v>
      </c>
      <c r="E816" s="268" t="s">
        <v>914</v>
      </c>
      <c r="F816" s="269" t="s">
        <v>915</v>
      </c>
      <c r="G816" s="270" t="s">
        <v>167</v>
      </c>
      <c r="H816" s="271">
        <v>29.532</v>
      </c>
      <c r="I816" s="272"/>
      <c r="J816" s="273">
        <f>ROUND(I816*H816,1)</f>
        <v>0</v>
      </c>
      <c r="K816" s="274"/>
      <c r="L816" s="275"/>
      <c r="M816" s="276" t="s">
        <v>1</v>
      </c>
      <c r="N816" s="277" t="s">
        <v>43</v>
      </c>
      <c r="O816" s="92"/>
      <c r="P816" s="230">
        <f>O816*H816</f>
        <v>0</v>
      </c>
      <c r="Q816" s="230">
        <v>0.014500000000000001</v>
      </c>
      <c r="R816" s="230">
        <f>Q816*H816</f>
        <v>0.42821400000000004</v>
      </c>
      <c r="S816" s="230">
        <v>0</v>
      </c>
      <c r="T816" s="231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32" t="s">
        <v>371</v>
      </c>
      <c r="AT816" s="232" t="s">
        <v>250</v>
      </c>
      <c r="AU816" s="232" t="s">
        <v>87</v>
      </c>
      <c r="AY816" s="18" t="s">
        <v>162</v>
      </c>
      <c r="BE816" s="233">
        <f>IF(N816="základní",J816,0)</f>
        <v>0</v>
      </c>
      <c r="BF816" s="233">
        <f>IF(N816="snížená",J816,0)</f>
        <v>0</v>
      </c>
      <c r="BG816" s="233">
        <f>IF(N816="zákl. přenesená",J816,0)</f>
        <v>0</v>
      </c>
      <c r="BH816" s="233">
        <f>IF(N816="sníž. přenesená",J816,0)</f>
        <v>0</v>
      </c>
      <c r="BI816" s="233">
        <f>IF(N816="nulová",J816,0)</f>
        <v>0</v>
      </c>
      <c r="BJ816" s="18" t="s">
        <v>34</v>
      </c>
      <c r="BK816" s="233">
        <f>ROUND(I816*H816,1)</f>
        <v>0</v>
      </c>
      <c r="BL816" s="18" t="s">
        <v>249</v>
      </c>
      <c r="BM816" s="232" t="s">
        <v>1740</v>
      </c>
    </row>
    <row r="817" s="14" customFormat="1">
      <c r="A817" s="14"/>
      <c r="B817" s="245"/>
      <c r="C817" s="246"/>
      <c r="D817" s="236" t="s">
        <v>170</v>
      </c>
      <c r="E817" s="246"/>
      <c r="F817" s="248" t="s">
        <v>1741</v>
      </c>
      <c r="G817" s="246"/>
      <c r="H817" s="249">
        <v>29.532</v>
      </c>
      <c r="I817" s="250"/>
      <c r="J817" s="246"/>
      <c r="K817" s="246"/>
      <c r="L817" s="251"/>
      <c r="M817" s="252"/>
      <c r="N817" s="253"/>
      <c r="O817" s="253"/>
      <c r="P817" s="253"/>
      <c r="Q817" s="253"/>
      <c r="R817" s="253"/>
      <c r="S817" s="253"/>
      <c r="T817" s="25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5" t="s">
        <v>170</v>
      </c>
      <c r="AU817" s="255" t="s">
        <v>87</v>
      </c>
      <c r="AV817" s="14" t="s">
        <v>87</v>
      </c>
      <c r="AW817" s="14" t="s">
        <v>4</v>
      </c>
      <c r="AX817" s="14" t="s">
        <v>34</v>
      </c>
      <c r="AY817" s="255" t="s">
        <v>162</v>
      </c>
    </row>
    <row r="818" s="2" customFormat="1" ht="16.5" customHeight="1">
      <c r="A818" s="39"/>
      <c r="B818" s="40"/>
      <c r="C818" s="220" t="s">
        <v>984</v>
      </c>
      <c r="D818" s="220" t="s">
        <v>164</v>
      </c>
      <c r="E818" s="221" t="s">
        <v>919</v>
      </c>
      <c r="F818" s="222" t="s">
        <v>920</v>
      </c>
      <c r="G818" s="223" t="s">
        <v>167</v>
      </c>
      <c r="H818" s="224">
        <v>139.285</v>
      </c>
      <c r="I818" s="225"/>
      <c r="J818" s="226">
        <f>ROUND(I818*H818,1)</f>
        <v>0</v>
      </c>
      <c r="K818" s="227"/>
      <c r="L818" s="45"/>
      <c r="M818" s="228" t="s">
        <v>1</v>
      </c>
      <c r="N818" s="229" t="s">
        <v>43</v>
      </c>
      <c r="O818" s="92"/>
      <c r="P818" s="230">
        <f>O818*H818</f>
        <v>0</v>
      </c>
      <c r="Q818" s="230">
        <v>0</v>
      </c>
      <c r="R818" s="230">
        <f>Q818*H818</f>
        <v>0</v>
      </c>
      <c r="S818" s="230">
        <v>0.014999999999999999</v>
      </c>
      <c r="T818" s="231">
        <f>S818*H818</f>
        <v>2.0892749999999998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32" t="s">
        <v>249</v>
      </c>
      <c r="AT818" s="232" t="s">
        <v>164</v>
      </c>
      <c r="AU818" s="232" t="s">
        <v>87</v>
      </c>
      <c r="AY818" s="18" t="s">
        <v>162</v>
      </c>
      <c r="BE818" s="233">
        <f>IF(N818="základní",J818,0)</f>
        <v>0</v>
      </c>
      <c r="BF818" s="233">
        <f>IF(N818="snížená",J818,0)</f>
        <v>0</v>
      </c>
      <c r="BG818" s="233">
        <f>IF(N818="zákl. přenesená",J818,0)</f>
        <v>0</v>
      </c>
      <c r="BH818" s="233">
        <f>IF(N818="sníž. přenesená",J818,0)</f>
        <v>0</v>
      </c>
      <c r="BI818" s="233">
        <f>IF(N818="nulová",J818,0)</f>
        <v>0</v>
      </c>
      <c r="BJ818" s="18" t="s">
        <v>34</v>
      </c>
      <c r="BK818" s="233">
        <f>ROUND(I818*H818,1)</f>
        <v>0</v>
      </c>
      <c r="BL818" s="18" t="s">
        <v>249</v>
      </c>
      <c r="BM818" s="232" t="s">
        <v>1742</v>
      </c>
    </row>
    <row r="819" s="13" customFormat="1">
      <c r="A819" s="13"/>
      <c r="B819" s="234"/>
      <c r="C819" s="235"/>
      <c r="D819" s="236" t="s">
        <v>170</v>
      </c>
      <c r="E819" s="237" t="s">
        <v>1</v>
      </c>
      <c r="F819" s="238" t="s">
        <v>1524</v>
      </c>
      <c r="G819" s="235"/>
      <c r="H819" s="237" t="s">
        <v>1</v>
      </c>
      <c r="I819" s="239"/>
      <c r="J819" s="235"/>
      <c r="K819" s="235"/>
      <c r="L819" s="240"/>
      <c r="M819" s="241"/>
      <c r="N819" s="242"/>
      <c r="O819" s="242"/>
      <c r="P819" s="242"/>
      <c r="Q819" s="242"/>
      <c r="R819" s="242"/>
      <c r="S819" s="242"/>
      <c r="T819" s="24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4" t="s">
        <v>170</v>
      </c>
      <c r="AU819" s="244" t="s">
        <v>87</v>
      </c>
      <c r="AV819" s="13" t="s">
        <v>34</v>
      </c>
      <c r="AW819" s="13" t="s">
        <v>33</v>
      </c>
      <c r="AX819" s="13" t="s">
        <v>78</v>
      </c>
      <c r="AY819" s="244" t="s">
        <v>162</v>
      </c>
    </row>
    <row r="820" s="14" customFormat="1">
      <c r="A820" s="14"/>
      <c r="B820" s="245"/>
      <c r="C820" s="246"/>
      <c r="D820" s="236" t="s">
        <v>170</v>
      </c>
      <c r="E820" s="247" t="s">
        <v>1</v>
      </c>
      <c r="F820" s="248" t="s">
        <v>1732</v>
      </c>
      <c r="G820" s="246"/>
      <c r="H820" s="249">
        <v>46.664999999999999</v>
      </c>
      <c r="I820" s="250"/>
      <c r="J820" s="246"/>
      <c r="K820" s="246"/>
      <c r="L820" s="251"/>
      <c r="M820" s="252"/>
      <c r="N820" s="253"/>
      <c r="O820" s="253"/>
      <c r="P820" s="253"/>
      <c r="Q820" s="253"/>
      <c r="R820" s="253"/>
      <c r="S820" s="253"/>
      <c r="T820" s="25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5" t="s">
        <v>170</v>
      </c>
      <c r="AU820" s="255" t="s">
        <v>87</v>
      </c>
      <c r="AV820" s="14" t="s">
        <v>87</v>
      </c>
      <c r="AW820" s="14" t="s">
        <v>33</v>
      </c>
      <c r="AX820" s="14" t="s">
        <v>78</v>
      </c>
      <c r="AY820" s="255" t="s">
        <v>162</v>
      </c>
    </row>
    <row r="821" s="13" customFormat="1">
      <c r="A821" s="13"/>
      <c r="B821" s="234"/>
      <c r="C821" s="235"/>
      <c r="D821" s="236" t="s">
        <v>170</v>
      </c>
      <c r="E821" s="237" t="s">
        <v>1</v>
      </c>
      <c r="F821" s="238" t="s">
        <v>1369</v>
      </c>
      <c r="G821" s="235"/>
      <c r="H821" s="237" t="s">
        <v>1</v>
      </c>
      <c r="I821" s="239"/>
      <c r="J821" s="235"/>
      <c r="K821" s="235"/>
      <c r="L821" s="240"/>
      <c r="M821" s="241"/>
      <c r="N821" s="242"/>
      <c r="O821" s="242"/>
      <c r="P821" s="242"/>
      <c r="Q821" s="242"/>
      <c r="R821" s="242"/>
      <c r="S821" s="242"/>
      <c r="T821" s="24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4" t="s">
        <v>170</v>
      </c>
      <c r="AU821" s="244" t="s">
        <v>87</v>
      </c>
      <c r="AV821" s="13" t="s">
        <v>34</v>
      </c>
      <c r="AW821" s="13" t="s">
        <v>33</v>
      </c>
      <c r="AX821" s="13" t="s">
        <v>78</v>
      </c>
      <c r="AY821" s="244" t="s">
        <v>162</v>
      </c>
    </row>
    <row r="822" s="14" customFormat="1">
      <c r="A822" s="14"/>
      <c r="B822" s="245"/>
      <c r="C822" s="246"/>
      <c r="D822" s="236" t="s">
        <v>170</v>
      </c>
      <c r="E822" s="247" t="s">
        <v>1</v>
      </c>
      <c r="F822" s="248" t="s">
        <v>1733</v>
      </c>
      <c r="G822" s="246"/>
      <c r="H822" s="249">
        <v>65.219999999999999</v>
      </c>
      <c r="I822" s="250"/>
      <c r="J822" s="246"/>
      <c r="K822" s="246"/>
      <c r="L822" s="251"/>
      <c r="M822" s="252"/>
      <c r="N822" s="253"/>
      <c r="O822" s="253"/>
      <c r="P822" s="253"/>
      <c r="Q822" s="253"/>
      <c r="R822" s="253"/>
      <c r="S822" s="253"/>
      <c r="T822" s="25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5" t="s">
        <v>170</v>
      </c>
      <c r="AU822" s="255" t="s">
        <v>87</v>
      </c>
      <c r="AV822" s="14" t="s">
        <v>87</v>
      </c>
      <c r="AW822" s="14" t="s">
        <v>33</v>
      </c>
      <c r="AX822" s="14" t="s">
        <v>78</v>
      </c>
      <c r="AY822" s="255" t="s">
        <v>162</v>
      </c>
    </row>
    <row r="823" s="14" customFormat="1">
      <c r="A823" s="14"/>
      <c r="B823" s="245"/>
      <c r="C823" s="246"/>
      <c r="D823" s="236" t="s">
        <v>170</v>
      </c>
      <c r="E823" s="247" t="s">
        <v>1</v>
      </c>
      <c r="F823" s="248" t="s">
        <v>1734</v>
      </c>
      <c r="G823" s="246"/>
      <c r="H823" s="249">
        <v>27.399999999999999</v>
      </c>
      <c r="I823" s="250"/>
      <c r="J823" s="246"/>
      <c r="K823" s="246"/>
      <c r="L823" s="251"/>
      <c r="M823" s="252"/>
      <c r="N823" s="253"/>
      <c r="O823" s="253"/>
      <c r="P823" s="253"/>
      <c r="Q823" s="253"/>
      <c r="R823" s="253"/>
      <c r="S823" s="253"/>
      <c r="T823" s="25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5" t="s">
        <v>170</v>
      </c>
      <c r="AU823" s="255" t="s">
        <v>87</v>
      </c>
      <c r="AV823" s="14" t="s">
        <v>87</v>
      </c>
      <c r="AW823" s="14" t="s">
        <v>33</v>
      </c>
      <c r="AX823" s="14" t="s">
        <v>78</v>
      </c>
      <c r="AY823" s="255" t="s">
        <v>162</v>
      </c>
    </row>
    <row r="824" s="15" customFormat="1">
      <c r="A824" s="15"/>
      <c r="B824" s="256"/>
      <c r="C824" s="257"/>
      <c r="D824" s="236" t="s">
        <v>170</v>
      </c>
      <c r="E824" s="258" t="s">
        <v>1</v>
      </c>
      <c r="F824" s="259" t="s">
        <v>180</v>
      </c>
      <c r="G824" s="257"/>
      <c r="H824" s="260">
        <v>139.285</v>
      </c>
      <c r="I824" s="261"/>
      <c r="J824" s="257"/>
      <c r="K824" s="257"/>
      <c r="L824" s="262"/>
      <c r="M824" s="263"/>
      <c r="N824" s="264"/>
      <c r="O824" s="264"/>
      <c r="P824" s="264"/>
      <c r="Q824" s="264"/>
      <c r="R824" s="264"/>
      <c r="S824" s="264"/>
      <c r="T824" s="26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66" t="s">
        <v>170</v>
      </c>
      <c r="AU824" s="266" t="s">
        <v>87</v>
      </c>
      <c r="AV824" s="15" t="s">
        <v>168</v>
      </c>
      <c r="AW824" s="15" t="s">
        <v>33</v>
      </c>
      <c r="AX824" s="15" t="s">
        <v>34</v>
      </c>
      <c r="AY824" s="266" t="s">
        <v>162</v>
      </c>
    </row>
    <row r="825" s="2" customFormat="1" ht="24.15" customHeight="1">
      <c r="A825" s="39"/>
      <c r="B825" s="40"/>
      <c r="C825" s="220" t="s">
        <v>992</v>
      </c>
      <c r="D825" s="220" t="s">
        <v>164</v>
      </c>
      <c r="E825" s="221" t="s">
        <v>923</v>
      </c>
      <c r="F825" s="222" t="s">
        <v>924</v>
      </c>
      <c r="G825" s="223" t="s">
        <v>197</v>
      </c>
      <c r="H825" s="224">
        <v>6.4260000000000002</v>
      </c>
      <c r="I825" s="225"/>
      <c r="J825" s="226">
        <f>ROUND(I825*H825,1)</f>
        <v>0</v>
      </c>
      <c r="K825" s="227"/>
      <c r="L825" s="45"/>
      <c r="M825" s="228" t="s">
        <v>1</v>
      </c>
      <c r="N825" s="229" t="s">
        <v>43</v>
      </c>
      <c r="O825" s="92"/>
      <c r="P825" s="230">
        <f>O825*H825</f>
        <v>0</v>
      </c>
      <c r="Q825" s="230">
        <v>0.023367804999999998</v>
      </c>
      <c r="R825" s="230">
        <f>Q825*H825</f>
        <v>0.15016151492999999</v>
      </c>
      <c r="S825" s="230">
        <v>0</v>
      </c>
      <c r="T825" s="231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2" t="s">
        <v>249</v>
      </c>
      <c r="AT825" s="232" t="s">
        <v>164</v>
      </c>
      <c r="AU825" s="232" t="s">
        <v>87</v>
      </c>
      <c r="AY825" s="18" t="s">
        <v>162</v>
      </c>
      <c r="BE825" s="233">
        <f>IF(N825="základní",J825,0)</f>
        <v>0</v>
      </c>
      <c r="BF825" s="233">
        <f>IF(N825="snížená",J825,0)</f>
        <v>0</v>
      </c>
      <c r="BG825" s="233">
        <f>IF(N825="zákl. přenesená",J825,0)</f>
        <v>0</v>
      </c>
      <c r="BH825" s="233">
        <f>IF(N825="sníž. přenesená",J825,0)</f>
        <v>0</v>
      </c>
      <c r="BI825" s="233">
        <f>IF(N825="nulová",J825,0)</f>
        <v>0</v>
      </c>
      <c r="BJ825" s="18" t="s">
        <v>34</v>
      </c>
      <c r="BK825" s="233">
        <f>ROUND(I825*H825,1)</f>
        <v>0</v>
      </c>
      <c r="BL825" s="18" t="s">
        <v>249</v>
      </c>
      <c r="BM825" s="232" t="s">
        <v>1743</v>
      </c>
    </row>
    <row r="826" s="13" customFormat="1">
      <c r="A826" s="13"/>
      <c r="B826" s="234"/>
      <c r="C826" s="235"/>
      <c r="D826" s="236" t="s">
        <v>170</v>
      </c>
      <c r="E826" s="237" t="s">
        <v>1</v>
      </c>
      <c r="F826" s="238" t="s">
        <v>926</v>
      </c>
      <c r="G826" s="235"/>
      <c r="H826" s="237" t="s">
        <v>1</v>
      </c>
      <c r="I826" s="239"/>
      <c r="J826" s="235"/>
      <c r="K826" s="235"/>
      <c r="L826" s="240"/>
      <c r="M826" s="241"/>
      <c r="N826" s="242"/>
      <c r="O826" s="242"/>
      <c r="P826" s="242"/>
      <c r="Q826" s="242"/>
      <c r="R826" s="242"/>
      <c r="S826" s="242"/>
      <c r="T826" s="24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4" t="s">
        <v>170</v>
      </c>
      <c r="AU826" s="244" t="s">
        <v>87</v>
      </c>
      <c r="AV826" s="13" t="s">
        <v>34</v>
      </c>
      <c r="AW826" s="13" t="s">
        <v>33</v>
      </c>
      <c r="AX826" s="13" t="s">
        <v>78</v>
      </c>
      <c r="AY826" s="244" t="s">
        <v>162</v>
      </c>
    </row>
    <row r="827" s="14" customFormat="1">
      <c r="A827" s="14"/>
      <c r="B827" s="245"/>
      <c r="C827" s="246"/>
      <c r="D827" s="236" t="s">
        <v>170</v>
      </c>
      <c r="E827" s="247" t="s">
        <v>1</v>
      </c>
      <c r="F827" s="248" t="s">
        <v>1744</v>
      </c>
      <c r="G827" s="246"/>
      <c r="H827" s="249">
        <v>2.2730000000000001</v>
      </c>
      <c r="I827" s="250"/>
      <c r="J827" s="246"/>
      <c r="K827" s="246"/>
      <c r="L827" s="251"/>
      <c r="M827" s="252"/>
      <c r="N827" s="253"/>
      <c r="O827" s="253"/>
      <c r="P827" s="253"/>
      <c r="Q827" s="253"/>
      <c r="R827" s="253"/>
      <c r="S827" s="253"/>
      <c r="T827" s="25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5" t="s">
        <v>170</v>
      </c>
      <c r="AU827" s="255" t="s">
        <v>87</v>
      </c>
      <c r="AV827" s="14" t="s">
        <v>87</v>
      </c>
      <c r="AW827" s="14" t="s">
        <v>33</v>
      </c>
      <c r="AX827" s="14" t="s">
        <v>78</v>
      </c>
      <c r="AY827" s="255" t="s">
        <v>162</v>
      </c>
    </row>
    <row r="828" s="13" customFormat="1">
      <c r="A828" s="13"/>
      <c r="B828" s="234"/>
      <c r="C828" s="235"/>
      <c r="D828" s="236" t="s">
        <v>170</v>
      </c>
      <c r="E828" s="237" t="s">
        <v>1</v>
      </c>
      <c r="F828" s="238" t="s">
        <v>929</v>
      </c>
      <c r="G828" s="235"/>
      <c r="H828" s="237" t="s">
        <v>1</v>
      </c>
      <c r="I828" s="239"/>
      <c r="J828" s="235"/>
      <c r="K828" s="235"/>
      <c r="L828" s="240"/>
      <c r="M828" s="241"/>
      <c r="N828" s="242"/>
      <c r="O828" s="242"/>
      <c r="P828" s="242"/>
      <c r="Q828" s="242"/>
      <c r="R828" s="242"/>
      <c r="S828" s="242"/>
      <c r="T828" s="24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4" t="s">
        <v>170</v>
      </c>
      <c r="AU828" s="244" t="s">
        <v>87</v>
      </c>
      <c r="AV828" s="13" t="s">
        <v>34</v>
      </c>
      <c r="AW828" s="13" t="s">
        <v>33</v>
      </c>
      <c r="AX828" s="13" t="s">
        <v>78</v>
      </c>
      <c r="AY828" s="244" t="s">
        <v>162</v>
      </c>
    </row>
    <row r="829" s="14" customFormat="1">
      <c r="A829" s="14"/>
      <c r="B829" s="245"/>
      <c r="C829" s="246"/>
      <c r="D829" s="236" t="s">
        <v>170</v>
      </c>
      <c r="E829" s="247" t="s">
        <v>1</v>
      </c>
      <c r="F829" s="248" t="s">
        <v>1745</v>
      </c>
      <c r="G829" s="246"/>
      <c r="H829" s="249">
        <v>3.4820000000000002</v>
      </c>
      <c r="I829" s="250"/>
      <c r="J829" s="246"/>
      <c r="K829" s="246"/>
      <c r="L829" s="251"/>
      <c r="M829" s="252"/>
      <c r="N829" s="253"/>
      <c r="O829" s="253"/>
      <c r="P829" s="253"/>
      <c r="Q829" s="253"/>
      <c r="R829" s="253"/>
      <c r="S829" s="253"/>
      <c r="T829" s="25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5" t="s">
        <v>170</v>
      </c>
      <c r="AU829" s="255" t="s">
        <v>87</v>
      </c>
      <c r="AV829" s="14" t="s">
        <v>87</v>
      </c>
      <c r="AW829" s="14" t="s">
        <v>33</v>
      </c>
      <c r="AX829" s="14" t="s">
        <v>78</v>
      </c>
      <c r="AY829" s="255" t="s">
        <v>162</v>
      </c>
    </row>
    <row r="830" s="14" customFormat="1">
      <c r="A830" s="14"/>
      <c r="B830" s="245"/>
      <c r="C830" s="246"/>
      <c r="D830" s="236" t="s">
        <v>170</v>
      </c>
      <c r="E830" s="247" t="s">
        <v>1</v>
      </c>
      <c r="F830" s="248" t="s">
        <v>1746</v>
      </c>
      <c r="G830" s="246"/>
      <c r="H830" s="249">
        <v>0.67100000000000004</v>
      </c>
      <c r="I830" s="250"/>
      <c r="J830" s="246"/>
      <c r="K830" s="246"/>
      <c r="L830" s="251"/>
      <c r="M830" s="252"/>
      <c r="N830" s="253"/>
      <c r="O830" s="253"/>
      <c r="P830" s="253"/>
      <c r="Q830" s="253"/>
      <c r="R830" s="253"/>
      <c r="S830" s="253"/>
      <c r="T830" s="25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5" t="s">
        <v>170</v>
      </c>
      <c r="AU830" s="255" t="s">
        <v>87</v>
      </c>
      <c r="AV830" s="14" t="s">
        <v>87</v>
      </c>
      <c r="AW830" s="14" t="s">
        <v>33</v>
      </c>
      <c r="AX830" s="14" t="s">
        <v>78</v>
      </c>
      <c r="AY830" s="255" t="s">
        <v>162</v>
      </c>
    </row>
    <row r="831" s="15" customFormat="1">
      <c r="A831" s="15"/>
      <c r="B831" s="256"/>
      <c r="C831" s="257"/>
      <c r="D831" s="236" t="s">
        <v>170</v>
      </c>
      <c r="E831" s="258" t="s">
        <v>1</v>
      </c>
      <c r="F831" s="259" t="s">
        <v>180</v>
      </c>
      <c r="G831" s="257"/>
      <c r="H831" s="260">
        <v>6.4260000000000002</v>
      </c>
      <c r="I831" s="261"/>
      <c r="J831" s="257"/>
      <c r="K831" s="257"/>
      <c r="L831" s="262"/>
      <c r="M831" s="263"/>
      <c r="N831" s="264"/>
      <c r="O831" s="264"/>
      <c r="P831" s="264"/>
      <c r="Q831" s="264"/>
      <c r="R831" s="264"/>
      <c r="S831" s="264"/>
      <c r="T831" s="26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66" t="s">
        <v>170</v>
      </c>
      <c r="AU831" s="266" t="s">
        <v>87</v>
      </c>
      <c r="AV831" s="15" t="s">
        <v>168</v>
      </c>
      <c r="AW831" s="15" t="s">
        <v>33</v>
      </c>
      <c r="AX831" s="15" t="s">
        <v>34</v>
      </c>
      <c r="AY831" s="266" t="s">
        <v>162</v>
      </c>
    </row>
    <row r="832" s="2" customFormat="1" ht="24.15" customHeight="1">
      <c r="A832" s="39"/>
      <c r="B832" s="40"/>
      <c r="C832" s="220" t="s">
        <v>996</v>
      </c>
      <c r="D832" s="220" t="s">
        <v>164</v>
      </c>
      <c r="E832" s="221" t="s">
        <v>1747</v>
      </c>
      <c r="F832" s="222" t="s">
        <v>1748</v>
      </c>
      <c r="G832" s="223" t="s">
        <v>167</v>
      </c>
      <c r="H832" s="224">
        <v>75</v>
      </c>
      <c r="I832" s="225"/>
      <c r="J832" s="226">
        <f>ROUND(I832*H832,1)</f>
        <v>0</v>
      </c>
      <c r="K832" s="227"/>
      <c r="L832" s="45"/>
      <c r="M832" s="228" t="s">
        <v>1</v>
      </c>
      <c r="N832" s="229" t="s">
        <v>43</v>
      </c>
      <c r="O832" s="92"/>
      <c r="P832" s="230">
        <f>O832*H832</f>
        <v>0</v>
      </c>
      <c r="Q832" s="230">
        <v>0.015771799999999999</v>
      </c>
      <c r="R832" s="230">
        <f>Q832*H832</f>
        <v>1.182885</v>
      </c>
      <c r="S832" s="230">
        <v>0</v>
      </c>
      <c r="T832" s="231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32" t="s">
        <v>249</v>
      </c>
      <c r="AT832" s="232" t="s">
        <v>164</v>
      </c>
      <c r="AU832" s="232" t="s">
        <v>87</v>
      </c>
      <c r="AY832" s="18" t="s">
        <v>162</v>
      </c>
      <c r="BE832" s="233">
        <f>IF(N832="základní",J832,0)</f>
        <v>0</v>
      </c>
      <c r="BF832" s="233">
        <f>IF(N832="snížená",J832,0)</f>
        <v>0</v>
      </c>
      <c r="BG832" s="233">
        <f>IF(N832="zákl. přenesená",J832,0)</f>
        <v>0</v>
      </c>
      <c r="BH832" s="233">
        <f>IF(N832="sníž. přenesená",J832,0)</f>
        <v>0</v>
      </c>
      <c r="BI832" s="233">
        <f>IF(N832="nulová",J832,0)</f>
        <v>0</v>
      </c>
      <c r="BJ832" s="18" t="s">
        <v>34</v>
      </c>
      <c r="BK832" s="233">
        <f>ROUND(I832*H832,1)</f>
        <v>0</v>
      </c>
      <c r="BL832" s="18" t="s">
        <v>249</v>
      </c>
      <c r="BM832" s="232" t="s">
        <v>1749</v>
      </c>
    </row>
    <row r="833" s="13" customFormat="1">
      <c r="A833" s="13"/>
      <c r="B833" s="234"/>
      <c r="C833" s="235"/>
      <c r="D833" s="236" t="s">
        <v>170</v>
      </c>
      <c r="E833" s="237" t="s">
        <v>1</v>
      </c>
      <c r="F833" s="238" t="s">
        <v>1750</v>
      </c>
      <c r="G833" s="235"/>
      <c r="H833" s="237" t="s">
        <v>1</v>
      </c>
      <c r="I833" s="239"/>
      <c r="J833" s="235"/>
      <c r="K833" s="235"/>
      <c r="L833" s="240"/>
      <c r="M833" s="241"/>
      <c r="N833" s="242"/>
      <c r="O833" s="242"/>
      <c r="P833" s="242"/>
      <c r="Q833" s="242"/>
      <c r="R833" s="242"/>
      <c r="S833" s="242"/>
      <c r="T833" s="24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4" t="s">
        <v>170</v>
      </c>
      <c r="AU833" s="244" t="s">
        <v>87</v>
      </c>
      <c r="AV833" s="13" t="s">
        <v>34</v>
      </c>
      <c r="AW833" s="13" t="s">
        <v>33</v>
      </c>
      <c r="AX833" s="13" t="s">
        <v>78</v>
      </c>
      <c r="AY833" s="244" t="s">
        <v>162</v>
      </c>
    </row>
    <row r="834" s="14" customFormat="1">
      <c r="A834" s="14"/>
      <c r="B834" s="245"/>
      <c r="C834" s="246"/>
      <c r="D834" s="236" t="s">
        <v>170</v>
      </c>
      <c r="E834" s="247" t="s">
        <v>1</v>
      </c>
      <c r="F834" s="248" t="s">
        <v>1751</v>
      </c>
      <c r="G834" s="246"/>
      <c r="H834" s="249">
        <v>75</v>
      </c>
      <c r="I834" s="250"/>
      <c r="J834" s="246"/>
      <c r="K834" s="246"/>
      <c r="L834" s="251"/>
      <c r="M834" s="252"/>
      <c r="N834" s="253"/>
      <c r="O834" s="253"/>
      <c r="P834" s="253"/>
      <c r="Q834" s="253"/>
      <c r="R834" s="253"/>
      <c r="S834" s="253"/>
      <c r="T834" s="25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5" t="s">
        <v>170</v>
      </c>
      <c r="AU834" s="255" t="s">
        <v>87</v>
      </c>
      <c r="AV834" s="14" t="s">
        <v>87</v>
      </c>
      <c r="AW834" s="14" t="s">
        <v>33</v>
      </c>
      <c r="AX834" s="14" t="s">
        <v>34</v>
      </c>
      <c r="AY834" s="255" t="s">
        <v>162</v>
      </c>
    </row>
    <row r="835" s="2" customFormat="1" ht="24.15" customHeight="1">
      <c r="A835" s="39"/>
      <c r="B835" s="40"/>
      <c r="C835" s="220" t="s">
        <v>1000</v>
      </c>
      <c r="D835" s="220" t="s">
        <v>164</v>
      </c>
      <c r="E835" s="221" t="s">
        <v>1752</v>
      </c>
      <c r="F835" s="222" t="s">
        <v>1753</v>
      </c>
      <c r="G835" s="223" t="s">
        <v>197</v>
      </c>
      <c r="H835" s="224">
        <v>4.0410000000000004</v>
      </c>
      <c r="I835" s="225"/>
      <c r="J835" s="226">
        <f>ROUND(I835*H835,1)</f>
        <v>0</v>
      </c>
      <c r="K835" s="227"/>
      <c r="L835" s="45"/>
      <c r="M835" s="228" t="s">
        <v>1</v>
      </c>
      <c r="N835" s="229" t="s">
        <v>43</v>
      </c>
      <c r="O835" s="92"/>
      <c r="P835" s="230">
        <f>O835*H835</f>
        <v>0</v>
      </c>
      <c r="Q835" s="230">
        <v>0.0028080000000000002</v>
      </c>
      <c r="R835" s="230">
        <f>Q835*H835</f>
        <v>0.011347128000000002</v>
      </c>
      <c r="S835" s="230">
        <v>0</v>
      </c>
      <c r="T835" s="231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32" t="s">
        <v>249</v>
      </c>
      <c r="AT835" s="232" t="s">
        <v>164</v>
      </c>
      <c r="AU835" s="232" t="s">
        <v>87</v>
      </c>
      <c r="AY835" s="18" t="s">
        <v>162</v>
      </c>
      <c r="BE835" s="233">
        <f>IF(N835="základní",J835,0)</f>
        <v>0</v>
      </c>
      <c r="BF835" s="233">
        <f>IF(N835="snížená",J835,0)</f>
        <v>0</v>
      </c>
      <c r="BG835" s="233">
        <f>IF(N835="zákl. přenesená",J835,0)</f>
        <v>0</v>
      </c>
      <c r="BH835" s="233">
        <f>IF(N835="sníž. přenesená",J835,0)</f>
        <v>0</v>
      </c>
      <c r="BI835" s="233">
        <f>IF(N835="nulová",J835,0)</f>
        <v>0</v>
      </c>
      <c r="BJ835" s="18" t="s">
        <v>34</v>
      </c>
      <c r="BK835" s="233">
        <f>ROUND(I835*H835,1)</f>
        <v>0</v>
      </c>
      <c r="BL835" s="18" t="s">
        <v>249</v>
      </c>
      <c r="BM835" s="232" t="s">
        <v>1754</v>
      </c>
    </row>
    <row r="836" s="13" customFormat="1">
      <c r="A836" s="13"/>
      <c r="B836" s="234"/>
      <c r="C836" s="235"/>
      <c r="D836" s="236" t="s">
        <v>170</v>
      </c>
      <c r="E836" s="237" t="s">
        <v>1</v>
      </c>
      <c r="F836" s="238" t="s">
        <v>929</v>
      </c>
      <c r="G836" s="235"/>
      <c r="H836" s="237" t="s">
        <v>1</v>
      </c>
      <c r="I836" s="239"/>
      <c r="J836" s="235"/>
      <c r="K836" s="235"/>
      <c r="L836" s="240"/>
      <c r="M836" s="241"/>
      <c r="N836" s="242"/>
      <c r="O836" s="242"/>
      <c r="P836" s="242"/>
      <c r="Q836" s="242"/>
      <c r="R836" s="242"/>
      <c r="S836" s="242"/>
      <c r="T836" s="24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4" t="s">
        <v>170</v>
      </c>
      <c r="AU836" s="244" t="s">
        <v>87</v>
      </c>
      <c r="AV836" s="13" t="s">
        <v>34</v>
      </c>
      <c r="AW836" s="13" t="s">
        <v>33</v>
      </c>
      <c r="AX836" s="13" t="s">
        <v>78</v>
      </c>
      <c r="AY836" s="244" t="s">
        <v>162</v>
      </c>
    </row>
    <row r="837" s="14" customFormat="1">
      <c r="A837" s="14"/>
      <c r="B837" s="245"/>
      <c r="C837" s="246"/>
      <c r="D837" s="236" t="s">
        <v>170</v>
      </c>
      <c r="E837" s="247" t="s">
        <v>1</v>
      </c>
      <c r="F837" s="248" t="s">
        <v>1755</v>
      </c>
      <c r="G837" s="246"/>
      <c r="H837" s="249">
        <v>1.875</v>
      </c>
      <c r="I837" s="250"/>
      <c r="J837" s="246"/>
      <c r="K837" s="246"/>
      <c r="L837" s="251"/>
      <c r="M837" s="252"/>
      <c r="N837" s="253"/>
      <c r="O837" s="253"/>
      <c r="P837" s="253"/>
      <c r="Q837" s="253"/>
      <c r="R837" s="253"/>
      <c r="S837" s="253"/>
      <c r="T837" s="25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5" t="s">
        <v>170</v>
      </c>
      <c r="AU837" s="255" t="s">
        <v>87</v>
      </c>
      <c r="AV837" s="14" t="s">
        <v>87</v>
      </c>
      <c r="AW837" s="14" t="s">
        <v>33</v>
      </c>
      <c r="AX837" s="14" t="s">
        <v>78</v>
      </c>
      <c r="AY837" s="255" t="s">
        <v>162</v>
      </c>
    </row>
    <row r="838" s="13" customFormat="1">
      <c r="A838" s="13"/>
      <c r="B838" s="234"/>
      <c r="C838" s="235"/>
      <c r="D838" s="236" t="s">
        <v>170</v>
      </c>
      <c r="E838" s="237" t="s">
        <v>1</v>
      </c>
      <c r="F838" s="238" t="s">
        <v>1756</v>
      </c>
      <c r="G838" s="235"/>
      <c r="H838" s="237" t="s">
        <v>1</v>
      </c>
      <c r="I838" s="239"/>
      <c r="J838" s="235"/>
      <c r="K838" s="235"/>
      <c r="L838" s="240"/>
      <c r="M838" s="241"/>
      <c r="N838" s="242"/>
      <c r="O838" s="242"/>
      <c r="P838" s="242"/>
      <c r="Q838" s="242"/>
      <c r="R838" s="242"/>
      <c r="S838" s="242"/>
      <c r="T838" s="24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4" t="s">
        <v>170</v>
      </c>
      <c r="AU838" s="244" t="s">
        <v>87</v>
      </c>
      <c r="AV838" s="13" t="s">
        <v>34</v>
      </c>
      <c r="AW838" s="13" t="s">
        <v>33</v>
      </c>
      <c r="AX838" s="13" t="s">
        <v>78</v>
      </c>
      <c r="AY838" s="244" t="s">
        <v>162</v>
      </c>
    </row>
    <row r="839" s="14" customFormat="1">
      <c r="A839" s="14"/>
      <c r="B839" s="245"/>
      <c r="C839" s="246"/>
      <c r="D839" s="236" t="s">
        <v>170</v>
      </c>
      <c r="E839" s="247" t="s">
        <v>1</v>
      </c>
      <c r="F839" s="248" t="s">
        <v>1757</v>
      </c>
      <c r="G839" s="246"/>
      <c r="H839" s="249">
        <v>2.1659999999999999</v>
      </c>
      <c r="I839" s="250"/>
      <c r="J839" s="246"/>
      <c r="K839" s="246"/>
      <c r="L839" s="251"/>
      <c r="M839" s="252"/>
      <c r="N839" s="253"/>
      <c r="O839" s="253"/>
      <c r="P839" s="253"/>
      <c r="Q839" s="253"/>
      <c r="R839" s="253"/>
      <c r="S839" s="253"/>
      <c r="T839" s="25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5" t="s">
        <v>170</v>
      </c>
      <c r="AU839" s="255" t="s">
        <v>87</v>
      </c>
      <c r="AV839" s="14" t="s">
        <v>87</v>
      </c>
      <c r="AW839" s="14" t="s">
        <v>33</v>
      </c>
      <c r="AX839" s="14" t="s">
        <v>78</v>
      </c>
      <c r="AY839" s="255" t="s">
        <v>162</v>
      </c>
    </row>
    <row r="840" s="15" customFormat="1">
      <c r="A840" s="15"/>
      <c r="B840" s="256"/>
      <c r="C840" s="257"/>
      <c r="D840" s="236" t="s">
        <v>170</v>
      </c>
      <c r="E840" s="258" t="s">
        <v>1</v>
      </c>
      <c r="F840" s="259" t="s">
        <v>180</v>
      </c>
      <c r="G840" s="257"/>
      <c r="H840" s="260">
        <v>4.0410000000000004</v>
      </c>
      <c r="I840" s="261"/>
      <c r="J840" s="257"/>
      <c r="K840" s="257"/>
      <c r="L840" s="262"/>
      <c r="M840" s="263"/>
      <c r="N840" s="264"/>
      <c r="O840" s="264"/>
      <c r="P840" s="264"/>
      <c r="Q840" s="264"/>
      <c r="R840" s="264"/>
      <c r="S840" s="264"/>
      <c r="T840" s="26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6" t="s">
        <v>170</v>
      </c>
      <c r="AU840" s="266" t="s">
        <v>87</v>
      </c>
      <c r="AV840" s="15" t="s">
        <v>168</v>
      </c>
      <c r="AW840" s="15" t="s">
        <v>33</v>
      </c>
      <c r="AX840" s="15" t="s">
        <v>34</v>
      </c>
      <c r="AY840" s="266" t="s">
        <v>162</v>
      </c>
    </row>
    <row r="841" s="2" customFormat="1" ht="24.15" customHeight="1">
      <c r="A841" s="39"/>
      <c r="B841" s="40"/>
      <c r="C841" s="220" t="s">
        <v>1004</v>
      </c>
      <c r="D841" s="220" t="s">
        <v>164</v>
      </c>
      <c r="E841" s="221" t="s">
        <v>1758</v>
      </c>
      <c r="F841" s="222" t="s">
        <v>1759</v>
      </c>
      <c r="G841" s="223" t="s">
        <v>167</v>
      </c>
      <c r="H841" s="224">
        <v>50</v>
      </c>
      <c r="I841" s="225"/>
      <c r="J841" s="226">
        <f>ROUND(I841*H841,1)</f>
        <v>0</v>
      </c>
      <c r="K841" s="227"/>
      <c r="L841" s="45"/>
      <c r="M841" s="228" t="s">
        <v>1</v>
      </c>
      <c r="N841" s="229" t="s">
        <v>43</v>
      </c>
      <c r="O841" s="92"/>
      <c r="P841" s="230">
        <f>O841*H841</f>
        <v>0</v>
      </c>
      <c r="Q841" s="230">
        <v>0</v>
      </c>
      <c r="R841" s="230">
        <f>Q841*H841</f>
        <v>0</v>
      </c>
      <c r="S841" s="230">
        <v>0</v>
      </c>
      <c r="T841" s="231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2" t="s">
        <v>249</v>
      </c>
      <c r="AT841" s="232" t="s">
        <v>164</v>
      </c>
      <c r="AU841" s="232" t="s">
        <v>87</v>
      </c>
      <c r="AY841" s="18" t="s">
        <v>162</v>
      </c>
      <c r="BE841" s="233">
        <f>IF(N841="základní",J841,0)</f>
        <v>0</v>
      </c>
      <c r="BF841" s="233">
        <f>IF(N841="snížená",J841,0)</f>
        <v>0</v>
      </c>
      <c r="BG841" s="233">
        <f>IF(N841="zákl. přenesená",J841,0)</f>
        <v>0</v>
      </c>
      <c r="BH841" s="233">
        <f>IF(N841="sníž. přenesená",J841,0)</f>
        <v>0</v>
      </c>
      <c r="BI841" s="233">
        <f>IF(N841="nulová",J841,0)</f>
        <v>0</v>
      </c>
      <c r="BJ841" s="18" t="s">
        <v>34</v>
      </c>
      <c r="BK841" s="233">
        <f>ROUND(I841*H841,1)</f>
        <v>0</v>
      </c>
      <c r="BL841" s="18" t="s">
        <v>249</v>
      </c>
      <c r="BM841" s="232" t="s">
        <v>1760</v>
      </c>
    </row>
    <row r="842" s="2" customFormat="1" ht="24.15" customHeight="1">
      <c r="A842" s="39"/>
      <c r="B842" s="40"/>
      <c r="C842" s="267" t="s">
        <v>1761</v>
      </c>
      <c r="D842" s="267" t="s">
        <v>250</v>
      </c>
      <c r="E842" s="268" t="s">
        <v>897</v>
      </c>
      <c r="F842" s="269" t="s">
        <v>898</v>
      </c>
      <c r="G842" s="270" t="s">
        <v>197</v>
      </c>
      <c r="H842" s="271">
        <v>2.1659999999999999</v>
      </c>
      <c r="I842" s="272"/>
      <c r="J842" s="273">
        <f>ROUND(I842*H842,1)</f>
        <v>0</v>
      </c>
      <c r="K842" s="274"/>
      <c r="L842" s="275"/>
      <c r="M842" s="276" t="s">
        <v>1</v>
      </c>
      <c r="N842" s="277" t="s">
        <v>43</v>
      </c>
      <c r="O842" s="92"/>
      <c r="P842" s="230">
        <f>O842*H842</f>
        <v>0</v>
      </c>
      <c r="Q842" s="230">
        <v>0.55000000000000004</v>
      </c>
      <c r="R842" s="230">
        <f>Q842*H842</f>
        <v>1.1913</v>
      </c>
      <c r="S842" s="230">
        <v>0</v>
      </c>
      <c r="T842" s="231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32" t="s">
        <v>371</v>
      </c>
      <c r="AT842" s="232" t="s">
        <v>250</v>
      </c>
      <c r="AU842" s="232" t="s">
        <v>87</v>
      </c>
      <c r="AY842" s="18" t="s">
        <v>162</v>
      </c>
      <c r="BE842" s="233">
        <f>IF(N842="základní",J842,0)</f>
        <v>0</v>
      </c>
      <c r="BF842" s="233">
        <f>IF(N842="snížená",J842,0)</f>
        <v>0</v>
      </c>
      <c r="BG842" s="233">
        <f>IF(N842="zákl. přenesená",J842,0)</f>
        <v>0</v>
      </c>
      <c r="BH842" s="233">
        <f>IF(N842="sníž. přenesená",J842,0)</f>
        <v>0</v>
      </c>
      <c r="BI842" s="233">
        <f>IF(N842="nulová",J842,0)</f>
        <v>0</v>
      </c>
      <c r="BJ842" s="18" t="s">
        <v>34</v>
      </c>
      <c r="BK842" s="233">
        <f>ROUND(I842*H842,1)</f>
        <v>0</v>
      </c>
      <c r="BL842" s="18" t="s">
        <v>249</v>
      </c>
      <c r="BM842" s="232" t="s">
        <v>1762</v>
      </c>
    </row>
    <row r="843" s="13" customFormat="1">
      <c r="A843" s="13"/>
      <c r="B843" s="234"/>
      <c r="C843" s="235"/>
      <c r="D843" s="236" t="s">
        <v>170</v>
      </c>
      <c r="E843" s="237" t="s">
        <v>1</v>
      </c>
      <c r="F843" s="238" t="s">
        <v>1763</v>
      </c>
      <c r="G843" s="235"/>
      <c r="H843" s="237" t="s">
        <v>1</v>
      </c>
      <c r="I843" s="239"/>
      <c r="J843" s="235"/>
      <c r="K843" s="235"/>
      <c r="L843" s="240"/>
      <c r="M843" s="241"/>
      <c r="N843" s="242"/>
      <c r="O843" s="242"/>
      <c r="P843" s="242"/>
      <c r="Q843" s="242"/>
      <c r="R843" s="242"/>
      <c r="S843" s="242"/>
      <c r="T843" s="24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4" t="s">
        <v>170</v>
      </c>
      <c r="AU843" s="244" t="s">
        <v>87</v>
      </c>
      <c r="AV843" s="13" t="s">
        <v>34</v>
      </c>
      <c r="AW843" s="13" t="s">
        <v>33</v>
      </c>
      <c r="AX843" s="13" t="s">
        <v>78</v>
      </c>
      <c r="AY843" s="244" t="s">
        <v>162</v>
      </c>
    </row>
    <row r="844" s="14" customFormat="1">
      <c r="A844" s="14"/>
      <c r="B844" s="245"/>
      <c r="C844" s="246"/>
      <c r="D844" s="236" t="s">
        <v>170</v>
      </c>
      <c r="E844" s="247" t="s">
        <v>1</v>
      </c>
      <c r="F844" s="248" t="s">
        <v>1764</v>
      </c>
      <c r="G844" s="246"/>
      <c r="H844" s="249">
        <v>2.1659999999999999</v>
      </c>
      <c r="I844" s="250"/>
      <c r="J844" s="246"/>
      <c r="K844" s="246"/>
      <c r="L844" s="251"/>
      <c r="M844" s="252"/>
      <c r="N844" s="253"/>
      <c r="O844" s="253"/>
      <c r="P844" s="253"/>
      <c r="Q844" s="253"/>
      <c r="R844" s="253"/>
      <c r="S844" s="253"/>
      <c r="T844" s="25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5" t="s">
        <v>170</v>
      </c>
      <c r="AU844" s="255" t="s">
        <v>87</v>
      </c>
      <c r="AV844" s="14" t="s">
        <v>87</v>
      </c>
      <c r="AW844" s="14" t="s">
        <v>33</v>
      </c>
      <c r="AX844" s="14" t="s">
        <v>34</v>
      </c>
      <c r="AY844" s="255" t="s">
        <v>162</v>
      </c>
    </row>
    <row r="845" s="2" customFormat="1" ht="24.15" customHeight="1">
      <c r="A845" s="39"/>
      <c r="B845" s="40"/>
      <c r="C845" s="220" t="s">
        <v>1008</v>
      </c>
      <c r="D845" s="220" t="s">
        <v>164</v>
      </c>
      <c r="E845" s="221" t="s">
        <v>1765</v>
      </c>
      <c r="F845" s="222" t="s">
        <v>1766</v>
      </c>
      <c r="G845" s="223" t="s">
        <v>760</v>
      </c>
      <c r="H845" s="289"/>
      <c r="I845" s="225"/>
      <c r="J845" s="226">
        <f>ROUND(I845*H845,1)</f>
        <v>0</v>
      </c>
      <c r="K845" s="227"/>
      <c r="L845" s="45"/>
      <c r="M845" s="228" t="s">
        <v>1</v>
      </c>
      <c r="N845" s="229" t="s">
        <v>43</v>
      </c>
      <c r="O845" s="92"/>
      <c r="P845" s="230">
        <f>O845*H845</f>
        <v>0</v>
      </c>
      <c r="Q845" s="230">
        <v>0</v>
      </c>
      <c r="R845" s="230">
        <f>Q845*H845</f>
        <v>0</v>
      </c>
      <c r="S845" s="230">
        <v>0</v>
      </c>
      <c r="T845" s="231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2" t="s">
        <v>249</v>
      </c>
      <c r="AT845" s="232" t="s">
        <v>164</v>
      </c>
      <c r="AU845" s="232" t="s">
        <v>87</v>
      </c>
      <c r="AY845" s="18" t="s">
        <v>162</v>
      </c>
      <c r="BE845" s="233">
        <f>IF(N845="základní",J845,0)</f>
        <v>0</v>
      </c>
      <c r="BF845" s="233">
        <f>IF(N845="snížená",J845,0)</f>
        <v>0</v>
      </c>
      <c r="BG845" s="233">
        <f>IF(N845="zákl. přenesená",J845,0)</f>
        <v>0</v>
      </c>
      <c r="BH845" s="233">
        <f>IF(N845="sníž. přenesená",J845,0)</f>
        <v>0</v>
      </c>
      <c r="BI845" s="233">
        <f>IF(N845="nulová",J845,0)</f>
        <v>0</v>
      </c>
      <c r="BJ845" s="18" t="s">
        <v>34</v>
      </c>
      <c r="BK845" s="233">
        <f>ROUND(I845*H845,1)</f>
        <v>0</v>
      </c>
      <c r="BL845" s="18" t="s">
        <v>249</v>
      </c>
      <c r="BM845" s="232" t="s">
        <v>1767</v>
      </c>
    </row>
    <row r="846" s="12" customFormat="1" ht="22.8" customHeight="1">
      <c r="A846" s="12"/>
      <c r="B846" s="204"/>
      <c r="C846" s="205"/>
      <c r="D846" s="206" t="s">
        <v>77</v>
      </c>
      <c r="E846" s="218" t="s">
        <v>936</v>
      </c>
      <c r="F846" s="218" t="s">
        <v>937</v>
      </c>
      <c r="G846" s="205"/>
      <c r="H846" s="205"/>
      <c r="I846" s="208"/>
      <c r="J846" s="219">
        <f>BK846</f>
        <v>0</v>
      </c>
      <c r="K846" s="205"/>
      <c r="L846" s="210"/>
      <c r="M846" s="211"/>
      <c r="N846" s="212"/>
      <c r="O846" s="212"/>
      <c r="P846" s="213">
        <f>SUM(P847:P983)</f>
        <v>0</v>
      </c>
      <c r="Q846" s="212"/>
      <c r="R846" s="213">
        <f>SUM(R847:R983)</f>
        <v>2.2855028597999998</v>
      </c>
      <c r="S846" s="212"/>
      <c r="T846" s="214">
        <f>SUM(T847:T983)</f>
        <v>1.5207975999999999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15" t="s">
        <v>87</v>
      </c>
      <c r="AT846" s="216" t="s">
        <v>77</v>
      </c>
      <c r="AU846" s="216" t="s">
        <v>34</v>
      </c>
      <c r="AY846" s="215" t="s">
        <v>162</v>
      </c>
      <c r="BK846" s="217">
        <f>SUM(BK847:BK983)</f>
        <v>0</v>
      </c>
    </row>
    <row r="847" s="2" customFormat="1" ht="16.5" customHeight="1">
      <c r="A847" s="39"/>
      <c r="B847" s="40"/>
      <c r="C847" s="220" t="s">
        <v>1014</v>
      </c>
      <c r="D847" s="220" t="s">
        <v>164</v>
      </c>
      <c r="E847" s="221" t="s">
        <v>939</v>
      </c>
      <c r="F847" s="222" t="s">
        <v>940</v>
      </c>
      <c r="G847" s="223" t="s">
        <v>167</v>
      </c>
      <c r="H847" s="224">
        <v>139.285</v>
      </c>
      <c r="I847" s="225"/>
      <c r="J847" s="226">
        <f>ROUND(I847*H847,1)</f>
        <v>0</v>
      </c>
      <c r="K847" s="227"/>
      <c r="L847" s="45"/>
      <c r="M847" s="228" t="s">
        <v>1</v>
      </c>
      <c r="N847" s="229" t="s">
        <v>43</v>
      </c>
      <c r="O847" s="92"/>
      <c r="P847" s="230">
        <f>O847*H847</f>
        <v>0</v>
      </c>
      <c r="Q847" s="230">
        <v>0</v>
      </c>
      <c r="R847" s="230">
        <f>Q847*H847</f>
        <v>0</v>
      </c>
      <c r="S847" s="230">
        <v>0.0057099999999999998</v>
      </c>
      <c r="T847" s="231">
        <f>S847*H847</f>
        <v>0.79531734999999992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2" t="s">
        <v>249</v>
      </c>
      <c r="AT847" s="232" t="s">
        <v>164</v>
      </c>
      <c r="AU847" s="232" t="s">
        <v>87</v>
      </c>
      <c r="AY847" s="18" t="s">
        <v>162</v>
      </c>
      <c r="BE847" s="233">
        <f>IF(N847="základní",J847,0)</f>
        <v>0</v>
      </c>
      <c r="BF847" s="233">
        <f>IF(N847="snížená",J847,0)</f>
        <v>0</v>
      </c>
      <c r="BG847" s="233">
        <f>IF(N847="zákl. přenesená",J847,0)</f>
        <v>0</v>
      </c>
      <c r="BH847" s="233">
        <f>IF(N847="sníž. přenesená",J847,0)</f>
        <v>0</v>
      </c>
      <c r="BI847" s="233">
        <f>IF(N847="nulová",J847,0)</f>
        <v>0</v>
      </c>
      <c r="BJ847" s="18" t="s">
        <v>34</v>
      </c>
      <c r="BK847" s="233">
        <f>ROUND(I847*H847,1)</f>
        <v>0</v>
      </c>
      <c r="BL847" s="18" t="s">
        <v>249</v>
      </c>
      <c r="BM847" s="232" t="s">
        <v>1768</v>
      </c>
    </row>
    <row r="848" s="13" customFormat="1">
      <c r="A848" s="13"/>
      <c r="B848" s="234"/>
      <c r="C848" s="235"/>
      <c r="D848" s="236" t="s">
        <v>170</v>
      </c>
      <c r="E848" s="237" t="s">
        <v>1</v>
      </c>
      <c r="F848" s="238" t="s">
        <v>1524</v>
      </c>
      <c r="G848" s="235"/>
      <c r="H848" s="237" t="s">
        <v>1</v>
      </c>
      <c r="I848" s="239"/>
      <c r="J848" s="235"/>
      <c r="K848" s="235"/>
      <c r="L848" s="240"/>
      <c r="M848" s="241"/>
      <c r="N848" s="242"/>
      <c r="O848" s="242"/>
      <c r="P848" s="242"/>
      <c r="Q848" s="242"/>
      <c r="R848" s="242"/>
      <c r="S848" s="242"/>
      <c r="T848" s="24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4" t="s">
        <v>170</v>
      </c>
      <c r="AU848" s="244" t="s">
        <v>87</v>
      </c>
      <c r="AV848" s="13" t="s">
        <v>34</v>
      </c>
      <c r="AW848" s="13" t="s">
        <v>33</v>
      </c>
      <c r="AX848" s="13" t="s">
        <v>78</v>
      </c>
      <c r="AY848" s="244" t="s">
        <v>162</v>
      </c>
    </row>
    <row r="849" s="14" customFormat="1">
      <c r="A849" s="14"/>
      <c r="B849" s="245"/>
      <c r="C849" s="246"/>
      <c r="D849" s="236" t="s">
        <v>170</v>
      </c>
      <c r="E849" s="247" t="s">
        <v>1</v>
      </c>
      <c r="F849" s="248" t="s">
        <v>1732</v>
      </c>
      <c r="G849" s="246"/>
      <c r="H849" s="249">
        <v>46.664999999999999</v>
      </c>
      <c r="I849" s="250"/>
      <c r="J849" s="246"/>
      <c r="K849" s="246"/>
      <c r="L849" s="251"/>
      <c r="M849" s="252"/>
      <c r="N849" s="253"/>
      <c r="O849" s="253"/>
      <c r="P849" s="253"/>
      <c r="Q849" s="253"/>
      <c r="R849" s="253"/>
      <c r="S849" s="253"/>
      <c r="T849" s="25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5" t="s">
        <v>170</v>
      </c>
      <c r="AU849" s="255" t="s">
        <v>87</v>
      </c>
      <c r="AV849" s="14" t="s">
        <v>87</v>
      </c>
      <c r="AW849" s="14" t="s">
        <v>33</v>
      </c>
      <c r="AX849" s="14" t="s">
        <v>78</v>
      </c>
      <c r="AY849" s="255" t="s">
        <v>162</v>
      </c>
    </row>
    <row r="850" s="13" customFormat="1">
      <c r="A850" s="13"/>
      <c r="B850" s="234"/>
      <c r="C850" s="235"/>
      <c r="D850" s="236" t="s">
        <v>170</v>
      </c>
      <c r="E850" s="237" t="s">
        <v>1</v>
      </c>
      <c r="F850" s="238" t="s">
        <v>1369</v>
      </c>
      <c r="G850" s="235"/>
      <c r="H850" s="237" t="s">
        <v>1</v>
      </c>
      <c r="I850" s="239"/>
      <c r="J850" s="235"/>
      <c r="K850" s="235"/>
      <c r="L850" s="240"/>
      <c r="M850" s="241"/>
      <c r="N850" s="242"/>
      <c r="O850" s="242"/>
      <c r="P850" s="242"/>
      <c r="Q850" s="242"/>
      <c r="R850" s="242"/>
      <c r="S850" s="242"/>
      <c r="T850" s="24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4" t="s">
        <v>170</v>
      </c>
      <c r="AU850" s="244" t="s">
        <v>87</v>
      </c>
      <c r="AV850" s="13" t="s">
        <v>34</v>
      </c>
      <c r="AW850" s="13" t="s">
        <v>33</v>
      </c>
      <c r="AX850" s="13" t="s">
        <v>78</v>
      </c>
      <c r="AY850" s="244" t="s">
        <v>162</v>
      </c>
    </row>
    <row r="851" s="14" customFormat="1">
      <c r="A851" s="14"/>
      <c r="B851" s="245"/>
      <c r="C851" s="246"/>
      <c r="D851" s="236" t="s">
        <v>170</v>
      </c>
      <c r="E851" s="247" t="s">
        <v>1</v>
      </c>
      <c r="F851" s="248" t="s">
        <v>1733</v>
      </c>
      <c r="G851" s="246"/>
      <c r="H851" s="249">
        <v>65.219999999999999</v>
      </c>
      <c r="I851" s="250"/>
      <c r="J851" s="246"/>
      <c r="K851" s="246"/>
      <c r="L851" s="251"/>
      <c r="M851" s="252"/>
      <c r="N851" s="253"/>
      <c r="O851" s="253"/>
      <c r="P851" s="253"/>
      <c r="Q851" s="253"/>
      <c r="R851" s="253"/>
      <c r="S851" s="253"/>
      <c r="T851" s="25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5" t="s">
        <v>170</v>
      </c>
      <c r="AU851" s="255" t="s">
        <v>87</v>
      </c>
      <c r="AV851" s="14" t="s">
        <v>87</v>
      </c>
      <c r="AW851" s="14" t="s">
        <v>33</v>
      </c>
      <c r="AX851" s="14" t="s">
        <v>78</v>
      </c>
      <c r="AY851" s="255" t="s">
        <v>162</v>
      </c>
    </row>
    <row r="852" s="14" customFormat="1">
      <c r="A852" s="14"/>
      <c r="B852" s="245"/>
      <c r="C852" s="246"/>
      <c r="D852" s="236" t="s">
        <v>170</v>
      </c>
      <c r="E852" s="247" t="s">
        <v>1</v>
      </c>
      <c r="F852" s="248" t="s">
        <v>1734</v>
      </c>
      <c r="G852" s="246"/>
      <c r="H852" s="249">
        <v>27.399999999999999</v>
      </c>
      <c r="I852" s="250"/>
      <c r="J852" s="246"/>
      <c r="K852" s="246"/>
      <c r="L852" s="251"/>
      <c r="M852" s="252"/>
      <c r="N852" s="253"/>
      <c r="O852" s="253"/>
      <c r="P852" s="253"/>
      <c r="Q852" s="253"/>
      <c r="R852" s="253"/>
      <c r="S852" s="253"/>
      <c r="T852" s="25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5" t="s">
        <v>170</v>
      </c>
      <c r="AU852" s="255" t="s">
        <v>87</v>
      </c>
      <c r="AV852" s="14" t="s">
        <v>87</v>
      </c>
      <c r="AW852" s="14" t="s">
        <v>33</v>
      </c>
      <c r="AX852" s="14" t="s">
        <v>78</v>
      </c>
      <c r="AY852" s="255" t="s">
        <v>162</v>
      </c>
    </row>
    <row r="853" s="15" customFormat="1">
      <c r="A853" s="15"/>
      <c r="B853" s="256"/>
      <c r="C853" s="257"/>
      <c r="D853" s="236" t="s">
        <v>170</v>
      </c>
      <c r="E853" s="258" t="s">
        <v>1</v>
      </c>
      <c r="F853" s="259" t="s">
        <v>180</v>
      </c>
      <c r="G853" s="257"/>
      <c r="H853" s="260">
        <v>139.285</v>
      </c>
      <c r="I853" s="261"/>
      <c r="J853" s="257"/>
      <c r="K853" s="257"/>
      <c r="L853" s="262"/>
      <c r="M853" s="263"/>
      <c r="N853" s="264"/>
      <c r="O853" s="264"/>
      <c r="P853" s="264"/>
      <c r="Q853" s="264"/>
      <c r="R853" s="264"/>
      <c r="S853" s="264"/>
      <c r="T853" s="26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66" t="s">
        <v>170</v>
      </c>
      <c r="AU853" s="266" t="s">
        <v>87</v>
      </c>
      <c r="AV853" s="15" t="s">
        <v>168</v>
      </c>
      <c r="AW853" s="15" t="s">
        <v>33</v>
      </c>
      <c r="AX853" s="15" t="s">
        <v>34</v>
      </c>
      <c r="AY853" s="266" t="s">
        <v>162</v>
      </c>
    </row>
    <row r="854" s="2" customFormat="1" ht="21.75" customHeight="1">
      <c r="A854" s="39"/>
      <c r="B854" s="40"/>
      <c r="C854" s="220" t="s">
        <v>1020</v>
      </c>
      <c r="D854" s="220" t="s">
        <v>164</v>
      </c>
      <c r="E854" s="221" t="s">
        <v>943</v>
      </c>
      <c r="F854" s="222" t="s">
        <v>944</v>
      </c>
      <c r="G854" s="223" t="s">
        <v>392</v>
      </c>
      <c r="H854" s="224">
        <v>16.739999999999998</v>
      </c>
      <c r="I854" s="225"/>
      <c r="J854" s="226">
        <f>ROUND(I854*H854,1)</f>
        <v>0</v>
      </c>
      <c r="K854" s="227"/>
      <c r="L854" s="45"/>
      <c r="M854" s="228" t="s">
        <v>1</v>
      </c>
      <c r="N854" s="229" t="s">
        <v>43</v>
      </c>
      <c r="O854" s="92"/>
      <c r="P854" s="230">
        <f>O854*H854</f>
        <v>0</v>
      </c>
      <c r="Q854" s="230">
        <v>0</v>
      </c>
      <c r="R854" s="230">
        <f>Q854*H854</f>
        <v>0</v>
      </c>
      <c r="S854" s="230">
        <v>0.0017700000000000001</v>
      </c>
      <c r="T854" s="231">
        <f>S854*H854</f>
        <v>0.029629799999999998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2" t="s">
        <v>249</v>
      </c>
      <c r="AT854" s="232" t="s">
        <v>164</v>
      </c>
      <c r="AU854" s="232" t="s">
        <v>87</v>
      </c>
      <c r="AY854" s="18" t="s">
        <v>162</v>
      </c>
      <c r="BE854" s="233">
        <f>IF(N854="základní",J854,0)</f>
        <v>0</v>
      </c>
      <c r="BF854" s="233">
        <f>IF(N854="snížená",J854,0)</f>
        <v>0</v>
      </c>
      <c r="BG854" s="233">
        <f>IF(N854="zákl. přenesená",J854,0)</f>
        <v>0</v>
      </c>
      <c r="BH854" s="233">
        <f>IF(N854="sníž. přenesená",J854,0)</f>
        <v>0</v>
      </c>
      <c r="BI854" s="233">
        <f>IF(N854="nulová",J854,0)</f>
        <v>0</v>
      </c>
      <c r="BJ854" s="18" t="s">
        <v>34</v>
      </c>
      <c r="BK854" s="233">
        <f>ROUND(I854*H854,1)</f>
        <v>0</v>
      </c>
      <c r="BL854" s="18" t="s">
        <v>249</v>
      </c>
      <c r="BM854" s="232" t="s">
        <v>1769</v>
      </c>
    </row>
    <row r="855" s="13" customFormat="1">
      <c r="A855" s="13"/>
      <c r="B855" s="234"/>
      <c r="C855" s="235"/>
      <c r="D855" s="236" t="s">
        <v>170</v>
      </c>
      <c r="E855" s="237" t="s">
        <v>1</v>
      </c>
      <c r="F855" s="238" t="s">
        <v>1715</v>
      </c>
      <c r="G855" s="235"/>
      <c r="H855" s="237" t="s">
        <v>1</v>
      </c>
      <c r="I855" s="239"/>
      <c r="J855" s="235"/>
      <c r="K855" s="235"/>
      <c r="L855" s="240"/>
      <c r="M855" s="241"/>
      <c r="N855" s="242"/>
      <c r="O855" s="242"/>
      <c r="P855" s="242"/>
      <c r="Q855" s="242"/>
      <c r="R855" s="242"/>
      <c r="S855" s="242"/>
      <c r="T855" s="24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4" t="s">
        <v>170</v>
      </c>
      <c r="AU855" s="244" t="s">
        <v>87</v>
      </c>
      <c r="AV855" s="13" t="s">
        <v>34</v>
      </c>
      <c r="AW855" s="13" t="s">
        <v>33</v>
      </c>
      <c r="AX855" s="13" t="s">
        <v>78</v>
      </c>
      <c r="AY855" s="244" t="s">
        <v>162</v>
      </c>
    </row>
    <row r="856" s="14" customFormat="1">
      <c r="A856" s="14"/>
      <c r="B856" s="245"/>
      <c r="C856" s="246"/>
      <c r="D856" s="236" t="s">
        <v>170</v>
      </c>
      <c r="E856" s="247" t="s">
        <v>1</v>
      </c>
      <c r="F856" s="248" t="s">
        <v>1770</v>
      </c>
      <c r="G856" s="246"/>
      <c r="H856" s="249">
        <v>8.2400000000000002</v>
      </c>
      <c r="I856" s="250"/>
      <c r="J856" s="246"/>
      <c r="K856" s="246"/>
      <c r="L856" s="251"/>
      <c r="M856" s="252"/>
      <c r="N856" s="253"/>
      <c r="O856" s="253"/>
      <c r="P856" s="253"/>
      <c r="Q856" s="253"/>
      <c r="R856" s="253"/>
      <c r="S856" s="253"/>
      <c r="T856" s="25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5" t="s">
        <v>170</v>
      </c>
      <c r="AU856" s="255" t="s">
        <v>87</v>
      </c>
      <c r="AV856" s="14" t="s">
        <v>87</v>
      </c>
      <c r="AW856" s="14" t="s">
        <v>33</v>
      </c>
      <c r="AX856" s="14" t="s">
        <v>78</v>
      </c>
      <c r="AY856" s="255" t="s">
        <v>162</v>
      </c>
    </row>
    <row r="857" s="13" customFormat="1">
      <c r="A857" s="13"/>
      <c r="B857" s="234"/>
      <c r="C857" s="235"/>
      <c r="D857" s="236" t="s">
        <v>170</v>
      </c>
      <c r="E857" s="237" t="s">
        <v>1</v>
      </c>
      <c r="F857" s="238" t="s">
        <v>1369</v>
      </c>
      <c r="G857" s="235"/>
      <c r="H857" s="237" t="s">
        <v>1</v>
      </c>
      <c r="I857" s="239"/>
      <c r="J857" s="235"/>
      <c r="K857" s="235"/>
      <c r="L857" s="240"/>
      <c r="M857" s="241"/>
      <c r="N857" s="242"/>
      <c r="O857" s="242"/>
      <c r="P857" s="242"/>
      <c r="Q857" s="242"/>
      <c r="R857" s="242"/>
      <c r="S857" s="242"/>
      <c r="T857" s="24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4" t="s">
        <v>170</v>
      </c>
      <c r="AU857" s="244" t="s">
        <v>87</v>
      </c>
      <c r="AV857" s="13" t="s">
        <v>34</v>
      </c>
      <c r="AW857" s="13" t="s">
        <v>33</v>
      </c>
      <c r="AX857" s="13" t="s">
        <v>78</v>
      </c>
      <c r="AY857" s="244" t="s">
        <v>162</v>
      </c>
    </row>
    <row r="858" s="14" customFormat="1">
      <c r="A858" s="14"/>
      <c r="B858" s="245"/>
      <c r="C858" s="246"/>
      <c r="D858" s="236" t="s">
        <v>170</v>
      </c>
      <c r="E858" s="247" t="s">
        <v>1</v>
      </c>
      <c r="F858" s="248" t="s">
        <v>1771</v>
      </c>
      <c r="G858" s="246"/>
      <c r="H858" s="249">
        <v>8.5</v>
      </c>
      <c r="I858" s="250"/>
      <c r="J858" s="246"/>
      <c r="K858" s="246"/>
      <c r="L858" s="251"/>
      <c r="M858" s="252"/>
      <c r="N858" s="253"/>
      <c r="O858" s="253"/>
      <c r="P858" s="253"/>
      <c r="Q858" s="253"/>
      <c r="R858" s="253"/>
      <c r="S858" s="253"/>
      <c r="T858" s="25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5" t="s">
        <v>170</v>
      </c>
      <c r="AU858" s="255" t="s">
        <v>87</v>
      </c>
      <c r="AV858" s="14" t="s">
        <v>87</v>
      </c>
      <c r="AW858" s="14" t="s">
        <v>33</v>
      </c>
      <c r="AX858" s="14" t="s">
        <v>78</v>
      </c>
      <c r="AY858" s="255" t="s">
        <v>162</v>
      </c>
    </row>
    <row r="859" s="15" customFormat="1">
      <c r="A859" s="15"/>
      <c r="B859" s="256"/>
      <c r="C859" s="257"/>
      <c r="D859" s="236" t="s">
        <v>170</v>
      </c>
      <c r="E859" s="258" t="s">
        <v>1</v>
      </c>
      <c r="F859" s="259" t="s">
        <v>180</v>
      </c>
      <c r="G859" s="257"/>
      <c r="H859" s="260">
        <v>16.739999999999998</v>
      </c>
      <c r="I859" s="261"/>
      <c r="J859" s="257"/>
      <c r="K859" s="257"/>
      <c r="L859" s="262"/>
      <c r="M859" s="263"/>
      <c r="N859" s="264"/>
      <c r="O859" s="264"/>
      <c r="P859" s="264"/>
      <c r="Q859" s="264"/>
      <c r="R859" s="264"/>
      <c r="S859" s="264"/>
      <c r="T859" s="26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6" t="s">
        <v>170</v>
      </c>
      <c r="AU859" s="266" t="s">
        <v>87</v>
      </c>
      <c r="AV859" s="15" t="s">
        <v>168</v>
      </c>
      <c r="AW859" s="15" t="s">
        <v>33</v>
      </c>
      <c r="AX859" s="15" t="s">
        <v>34</v>
      </c>
      <c r="AY859" s="266" t="s">
        <v>162</v>
      </c>
    </row>
    <row r="860" s="2" customFormat="1" ht="24.15" customHeight="1">
      <c r="A860" s="39"/>
      <c r="B860" s="40"/>
      <c r="C860" s="220" t="s">
        <v>1026</v>
      </c>
      <c r="D860" s="220" t="s">
        <v>164</v>
      </c>
      <c r="E860" s="221" t="s">
        <v>950</v>
      </c>
      <c r="F860" s="222" t="s">
        <v>951</v>
      </c>
      <c r="G860" s="223" t="s">
        <v>392</v>
      </c>
      <c r="H860" s="224">
        <v>38.369999999999997</v>
      </c>
      <c r="I860" s="225"/>
      <c r="J860" s="226">
        <f>ROUND(I860*H860,1)</f>
        <v>0</v>
      </c>
      <c r="K860" s="227"/>
      <c r="L860" s="45"/>
      <c r="M860" s="228" t="s">
        <v>1</v>
      </c>
      <c r="N860" s="229" t="s">
        <v>43</v>
      </c>
      <c r="O860" s="92"/>
      <c r="P860" s="230">
        <f>O860*H860</f>
        <v>0</v>
      </c>
      <c r="Q860" s="230">
        <v>0</v>
      </c>
      <c r="R860" s="230">
        <f>Q860*H860</f>
        <v>0</v>
      </c>
      <c r="S860" s="230">
        <v>0.00191</v>
      </c>
      <c r="T860" s="231">
        <f>S860*H860</f>
        <v>0.073286699999999996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32" t="s">
        <v>249</v>
      </c>
      <c r="AT860" s="232" t="s">
        <v>164</v>
      </c>
      <c r="AU860" s="232" t="s">
        <v>87</v>
      </c>
      <c r="AY860" s="18" t="s">
        <v>162</v>
      </c>
      <c r="BE860" s="233">
        <f>IF(N860="základní",J860,0)</f>
        <v>0</v>
      </c>
      <c r="BF860" s="233">
        <f>IF(N860="snížená",J860,0)</f>
        <v>0</v>
      </c>
      <c r="BG860" s="233">
        <f>IF(N860="zákl. přenesená",J860,0)</f>
        <v>0</v>
      </c>
      <c r="BH860" s="233">
        <f>IF(N860="sníž. přenesená",J860,0)</f>
        <v>0</v>
      </c>
      <c r="BI860" s="233">
        <f>IF(N860="nulová",J860,0)</f>
        <v>0</v>
      </c>
      <c r="BJ860" s="18" t="s">
        <v>34</v>
      </c>
      <c r="BK860" s="233">
        <f>ROUND(I860*H860,1)</f>
        <v>0</v>
      </c>
      <c r="BL860" s="18" t="s">
        <v>249</v>
      </c>
      <c r="BM860" s="232" t="s">
        <v>1772</v>
      </c>
    </row>
    <row r="861" s="13" customFormat="1">
      <c r="A861" s="13"/>
      <c r="B861" s="234"/>
      <c r="C861" s="235"/>
      <c r="D861" s="236" t="s">
        <v>170</v>
      </c>
      <c r="E861" s="237" t="s">
        <v>1</v>
      </c>
      <c r="F861" s="238" t="s">
        <v>953</v>
      </c>
      <c r="G861" s="235"/>
      <c r="H861" s="237" t="s">
        <v>1</v>
      </c>
      <c r="I861" s="239"/>
      <c r="J861" s="235"/>
      <c r="K861" s="235"/>
      <c r="L861" s="240"/>
      <c r="M861" s="241"/>
      <c r="N861" s="242"/>
      <c r="O861" s="242"/>
      <c r="P861" s="242"/>
      <c r="Q861" s="242"/>
      <c r="R861" s="242"/>
      <c r="S861" s="242"/>
      <c r="T861" s="24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4" t="s">
        <v>170</v>
      </c>
      <c r="AU861" s="244" t="s">
        <v>87</v>
      </c>
      <c r="AV861" s="13" t="s">
        <v>34</v>
      </c>
      <c r="AW861" s="13" t="s">
        <v>33</v>
      </c>
      <c r="AX861" s="13" t="s">
        <v>78</v>
      </c>
      <c r="AY861" s="244" t="s">
        <v>162</v>
      </c>
    </row>
    <row r="862" s="13" customFormat="1">
      <c r="A862" s="13"/>
      <c r="B862" s="234"/>
      <c r="C862" s="235"/>
      <c r="D862" s="236" t="s">
        <v>170</v>
      </c>
      <c r="E862" s="237" t="s">
        <v>1</v>
      </c>
      <c r="F862" s="238" t="s">
        <v>1715</v>
      </c>
      <c r="G862" s="235"/>
      <c r="H862" s="237" t="s">
        <v>1</v>
      </c>
      <c r="I862" s="239"/>
      <c r="J862" s="235"/>
      <c r="K862" s="235"/>
      <c r="L862" s="240"/>
      <c r="M862" s="241"/>
      <c r="N862" s="242"/>
      <c r="O862" s="242"/>
      <c r="P862" s="242"/>
      <c r="Q862" s="242"/>
      <c r="R862" s="242"/>
      <c r="S862" s="242"/>
      <c r="T862" s="24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4" t="s">
        <v>170</v>
      </c>
      <c r="AU862" s="244" t="s">
        <v>87</v>
      </c>
      <c r="AV862" s="13" t="s">
        <v>34</v>
      </c>
      <c r="AW862" s="13" t="s">
        <v>33</v>
      </c>
      <c r="AX862" s="13" t="s">
        <v>78</v>
      </c>
      <c r="AY862" s="244" t="s">
        <v>162</v>
      </c>
    </row>
    <row r="863" s="14" customFormat="1">
      <c r="A863" s="14"/>
      <c r="B863" s="245"/>
      <c r="C863" s="246"/>
      <c r="D863" s="236" t="s">
        <v>170</v>
      </c>
      <c r="E863" s="247" t="s">
        <v>1</v>
      </c>
      <c r="F863" s="248" t="s">
        <v>1773</v>
      </c>
      <c r="G863" s="246"/>
      <c r="H863" s="249">
        <v>10.66</v>
      </c>
      <c r="I863" s="250"/>
      <c r="J863" s="246"/>
      <c r="K863" s="246"/>
      <c r="L863" s="251"/>
      <c r="M863" s="252"/>
      <c r="N863" s="253"/>
      <c r="O863" s="253"/>
      <c r="P863" s="253"/>
      <c r="Q863" s="253"/>
      <c r="R863" s="253"/>
      <c r="S863" s="253"/>
      <c r="T863" s="25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5" t="s">
        <v>170</v>
      </c>
      <c r="AU863" s="255" t="s">
        <v>87</v>
      </c>
      <c r="AV863" s="14" t="s">
        <v>87</v>
      </c>
      <c r="AW863" s="14" t="s">
        <v>33</v>
      </c>
      <c r="AX863" s="14" t="s">
        <v>78</v>
      </c>
      <c r="AY863" s="255" t="s">
        <v>162</v>
      </c>
    </row>
    <row r="864" s="13" customFormat="1">
      <c r="A864" s="13"/>
      <c r="B864" s="234"/>
      <c r="C864" s="235"/>
      <c r="D864" s="236" t="s">
        <v>170</v>
      </c>
      <c r="E864" s="237" t="s">
        <v>1</v>
      </c>
      <c r="F864" s="238" t="s">
        <v>1369</v>
      </c>
      <c r="G864" s="235"/>
      <c r="H864" s="237" t="s">
        <v>1</v>
      </c>
      <c r="I864" s="239"/>
      <c r="J864" s="235"/>
      <c r="K864" s="235"/>
      <c r="L864" s="240"/>
      <c r="M864" s="241"/>
      <c r="N864" s="242"/>
      <c r="O864" s="242"/>
      <c r="P864" s="242"/>
      <c r="Q864" s="242"/>
      <c r="R864" s="242"/>
      <c r="S864" s="242"/>
      <c r="T864" s="24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4" t="s">
        <v>170</v>
      </c>
      <c r="AU864" s="244" t="s">
        <v>87</v>
      </c>
      <c r="AV864" s="13" t="s">
        <v>34</v>
      </c>
      <c r="AW864" s="13" t="s">
        <v>33</v>
      </c>
      <c r="AX864" s="13" t="s">
        <v>78</v>
      </c>
      <c r="AY864" s="244" t="s">
        <v>162</v>
      </c>
    </row>
    <row r="865" s="14" customFormat="1">
      <c r="A865" s="14"/>
      <c r="B865" s="245"/>
      <c r="C865" s="246"/>
      <c r="D865" s="236" t="s">
        <v>170</v>
      </c>
      <c r="E865" s="247" t="s">
        <v>1</v>
      </c>
      <c r="F865" s="248" t="s">
        <v>1774</v>
      </c>
      <c r="G865" s="246"/>
      <c r="H865" s="249">
        <v>27.710000000000001</v>
      </c>
      <c r="I865" s="250"/>
      <c r="J865" s="246"/>
      <c r="K865" s="246"/>
      <c r="L865" s="251"/>
      <c r="M865" s="252"/>
      <c r="N865" s="253"/>
      <c r="O865" s="253"/>
      <c r="P865" s="253"/>
      <c r="Q865" s="253"/>
      <c r="R865" s="253"/>
      <c r="S865" s="253"/>
      <c r="T865" s="25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5" t="s">
        <v>170</v>
      </c>
      <c r="AU865" s="255" t="s">
        <v>87</v>
      </c>
      <c r="AV865" s="14" t="s">
        <v>87</v>
      </c>
      <c r="AW865" s="14" t="s">
        <v>33</v>
      </c>
      <c r="AX865" s="14" t="s">
        <v>78</v>
      </c>
      <c r="AY865" s="255" t="s">
        <v>162</v>
      </c>
    </row>
    <row r="866" s="15" customFormat="1">
      <c r="A866" s="15"/>
      <c r="B866" s="256"/>
      <c r="C866" s="257"/>
      <c r="D866" s="236" t="s">
        <v>170</v>
      </c>
      <c r="E866" s="258" t="s">
        <v>1</v>
      </c>
      <c r="F866" s="259" t="s">
        <v>180</v>
      </c>
      <c r="G866" s="257"/>
      <c r="H866" s="260">
        <v>38.369999999999997</v>
      </c>
      <c r="I866" s="261"/>
      <c r="J866" s="257"/>
      <c r="K866" s="257"/>
      <c r="L866" s="262"/>
      <c r="M866" s="263"/>
      <c r="N866" s="264"/>
      <c r="O866" s="264"/>
      <c r="P866" s="264"/>
      <c r="Q866" s="264"/>
      <c r="R866" s="264"/>
      <c r="S866" s="264"/>
      <c r="T866" s="26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6" t="s">
        <v>170</v>
      </c>
      <c r="AU866" s="266" t="s">
        <v>87</v>
      </c>
      <c r="AV866" s="15" t="s">
        <v>168</v>
      </c>
      <c r="AW866" s="15" t="s">
        <v>33</v>
      </c>
      <c r="AX866" s="15" t="s">
        <v>34</v>
      </c>
      <c r="AY866" s="266" t="s">
        <v>162</v>
      </c>
    </row>
    <row r="867" s="2" customFormat="1" ht="16.5" customHeight="1">
      <c r="A867" s="39"/>
      <c r="B867" s="40"/>
      <c r="C867" s="220" t="s">
        <v>1036</v>
      </c>
      <c r="D867" s="220" t="s">
        <v>164</v>
      </c>
      <c r="E867" s="221" t="s">
        <v>956</v>
      </c>
      <c r="F867" s="222" t="s">
        <v>957</v>
      </c>
      <c r="G867" s="223" t="s">
        <v>392</v>
      </c>
      <c r="H867" s="224">
        <v>101.3</v>
      </c>
      <c r="I867" s="225"/>
      <c r="J867" s="226">
        <f>ROUND(I867*H867,1)</f>
        <v>0</v>
      </c>
      <c r="K867" s="227"/>
      <c r="L867" s="45"/>
      <c r="M867" s="228" t="s">
        <v>1</v>
      </c>
      <c r="N867" s="229" t="s">
        <v>43</v>
      </c>
      <c r="O867" s="92"/>
      <c r="P867" s="230">
        <f>O867*H867</f>
        <v>0</v>
      </c>
      <c r="Q867" s="230">
        <v>0</v>
      </c>
      <c r="R867" s="230">
        <f>Q867*H867</f>
        <v>0</v>
      </c>
      <c r="S867" s="230">
        <v>0.00167</v>
      </c>
      <c r="T867" s="231">
        <f>S867*H867</f>
        <v>0.16917099999999999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2" t="s">
        <v>249</v>
      </c>
      <c r="AT867" s="232" t="s">
        <v>164</v>
      </c>
      <c r="AU867" s="232" t="s">
        <v>87</v>
      </c>
      <c r="AY867" s="18" t="s">
        <v>162</v>
      </c>
      <c r="BE867" s="233">
        <f>IF(N867="základní",J867,0)</f>
        <v>0</v>
      </c>
      <c r="BF867" s="233">
        <f>IF(N867="snížená",J867,0)</f>
        <v>0</v>
      </c>
      <c r="BG867" s="233">
        <f>IF(N867="zákl. přenesená",J867,0)</f>
        <v>0</v>
      </c>
      <c r="BH867" s="233">
        <f>IF(N867="sníž. přenesená",J867,0)</f>
        <v>0</v>
      </c>
      <c r="BI867" s="233">
        <f>IF(N867="nulová",J867,0)</f>
        <v>0</v>
      </c>
      <c r="BJ867" s="18" t="s">
        <v>34</v>
      </c>
      <c r="BK867" s="233">
        <f>ROUND(I867*H867,1)</f>
        <v>0</v>
      </c>
      <c r="BL867" s="18" t="s">
        <v>249</v>
      </c>
      <c r="BM867" s="232" t="s">
        <v>1775</v>
      </c>
    </row>
    <row r="868" s="14" customFormat="1">
      <c r="A868" s="14"/>
      <c r="B868" s="245"/>
      <c r="C868" s="246"/>
      <c r="D868" s="236" t="s">
        <v>170</v>
      </c>
      <c r="E868" s="247" t="s">
        <v>1</v>
      </c>
      <c r="F868" s="248" t="s">
        <v>1468</v>
      </c>
      <c r="G868" s="246"/>
      <c r="H868" s="249">
        <v>4.9500000000000002</v>
      </c>
      <c r="I868" s="250"/>
      <c r="J868" s="246"/>
      <c r="K868" s="246"/>
      <c r="L868" s="251"/>
      <c r="M868" s="252"/>
      <c r="N868" s="253"/>
      <c r="O868" s="253"/>
      <c r="P868" s="253"/>
      <c r="Q868" s="253"/>
      <c r="R868" s="253"/>
      <c r="S868" s="253"/>
      <c r="T868" s="25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5" t="s">
        <v>170</v>
      </c>
      <c r="AU868" s="255" t="s">
        <v>87</v>
      </c>
      <c r="AV868" s="14" t="s">
        <v>87</v>
      </c>
      <c r="AW868" s="14" t="s">
        <v>33</v>
      </c>
      <c r="AX868" s="14" t="s">
        <v>78</v>
      </c>
      <c r="AY868" s="255" t="s">
        <v>162</v>
      </c>
    </row>
    <row r="869" s="14" customFormat="1">
      <c r="A869" s="14"/>
      <c r="B869" s="245"/>
      <c r="C869" s="246"/>
      <c r="D869" s="236" t="s">
        <v>170</v>
      </c>
      <c r="E869" s="247" t="s">
        <v>1</v>
      </c>
      <c r="F869" s="248" t="s">
        <v>1469</v>
      </c>
      <c r="G869" s="246"/>
      <c r="H869" s="249">
        <v>12.5</v>
      </c>
      <c r="I869" s="250"/>
      <c r="J869" s="246"/>
      <c r="K869" s="246"/>
      <c r="L869" s="251"/>
      <c r="M869" s="252"/>
      <c r="N869" s="253"/>
      <c r="O869" s="253"/>
      <c r="P869" s="253"/>
      <c r="Q869" s="253"/>
      <c r="R869" s="253"/>
      <c r="S869" s="253"/>
      <c r="T869" s="25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5" t="s">
        <v>170</v>
      </c>
      <c r="AU869" s="255" t="s">
        <v>87</v>
      </c>
      <c r="AV869" s="14" t="s">
        <v>87</v>
      </c>
      <c r="AW869" s="14" t="s">
        <v>33</v>
      </c>
      <c r="AX869" s="14" t="s">
        <v>78</v>
      </c>
      <c r="AY869" s="255" t="s">
        <v>162</v>
      </c>
    </row>
    <row r="870" s="14" customFormat="1">
      <c r="A870" s="14"/>
      <c r="B870" s="245"/>
      <c r="C870" s="246"/>
      <c r="D870" s="236" t="s">
        <v>170</v>
      </c>
      <c r="E870" s="247" t="s">
        <v>1</v>
      </c>
      <c r="F870" s="248" t="s">
        <v>1470</v>
      </c>
      <c r="G870" s="246"/>
      <c r="H870" s="249">
        <v>66</v>
      </c>
      <c r="I870" s="250"/>
      <c r="J870" s="246"/>
      <c r="K870" s="246"/>
      <c r="L870" s="251"/>
      <c r="M870" s="252"/>
      <c r="N870" s="253"/>
      <c r="O870" s="253"/>
      <c r="P870" s="253"/>
      <c r="Q870" s="253"/>
      <c r="R870" s="253"/>
      <c r="S870" s="253"/>
      <c r="T870" s="25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5" t="s">
        <v>170</v>
      </c>
      <c r="AU870" s="255" t="s">
        <v>87</v>
      </c>
      <c r="AV870" s="14" t="s">
        <v>87</v>
      </c>
      <c r="AW870" s="14" t="s">
        <v>33</v>
      </c>
      <c r="AX870" s="14" t="s">
        <v>78</v>
      </c>
      <c r="AY870" s="255" t="s">
        <v>162</v>
      </c>
    </row>
    <row r="871" s="14" customFormat="1">
      <c r="A871" s="14"/>
      <c r="B871" s="245"/>
      <c r="C871" s="246"/>
      <c r="D871" s="236" t="s">
        <v>170</v>
      </c>
      <c r="E871" s="247" t="s">
        <v>1</v>
      </c>
      <c r="F871" s="248" t="s">
        <v>1473</v>
      </c>
      <c r="G871" s="246"/>
      <c r="H871" s="249">
        <v>8.4000000000000004</v>
      </c>
      <c r="I871" s="250"/>
      <c r="J871" s="246"/>
      <c r="K871" s="246"/>
      <c r="L871" s="251"/>
      <c r="M871" s="252"/>
      <c r="N871" s="253"/>
      <c r="O871" s="253"/>
      <c r="P871" s="253"/>
      <c r="Q871" s="253"/>
      <c r="R871" s="253"/>
      <c r="S871" s="253"/>
      <c r="T871" s="25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5" t="s">
        <v>170</v>
      </c>
      <c r="AU871" s="255" t="s">
        <v>87</v>
      </c>
      <c r="AV871" s="14" t="s">
        <v>87</v>
      </c>
      <c r="AW871" s="14" t="s">
        <v>33</v>
      </c>
      <c r="AX871" s="14" t="s">
        <v>78</v>
      </c>
      <c r="AY871" s="255" t="s">
        <v>162</v>
      </c>
    </row>
    <row r="872" s="14" customFormat="1">
      <c r="A872" s="14"/>
      <c r="B872" s="245"/>
      <c r="C872" s="246"/>
      <c r="D872" s="236" t="s">
        <v>170</v>
      </c>
      <c r="E872" s="247" t="s">
        <v>1</v>
      </c>
      <c r="F872" s="248" t="s">
        <v>1474</v>
      </c>
      <c r="G872" s="246"/>
      <c r="H872" s="249">
        <v>4.5</v>
      </c>
      <c r="I872" s="250"/>
      <c r="J872" s="246"/>
      <c r="K872" s="246"/>
      <c r="L872" s="251"/>
      <c r="M872" s="252"/>
      <c r="N872" s="253"/>
      <c r="O872" s="253"/>
      <c r="P872" s="253"/>
      <c r="Q872" s="253"/>
      <c r="R872" s="253"/>
      <c r="S872" s="253"/>
      <c r="T872" s="25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5" t="s">
        <v>170</v>
      </c>
      <c r="AU872" s="255" t="s">
        <v>87</v>
      </c>
      <c r="AV872" s="14" t="s">
        <v>87</v>
      </c>
      <c r="AW872" s="14" t="s">
        <v>33</v>
      </c>
      <c r="AX872" s="14" t="s">
        <v>78</v>
      </c>
      <c r="AY872" s="255" t="s">
        <v>162</v>
      </c>
    </row>
    <row r="873" s="14" customFormat="1">
      <c r="A873" s="14"/>
      <c r="B873" s="245"/>
      <c r="C873" s="246"/>
      <c r="D873" s="236" t="s">
        <v>170</v>
      </c>
      <c r="E873" s="247" t="s">
        <v>1</v>
      </c>
      <c r="F873" s="248" t="s">
        <v>1475</v>
      </c>
      <c r="G873" s="246"/>
      <c r="H873" s="249">
        <v>2</v>
      </c>
      <c r="I873" s="250"/>
      <c r="J873" s="246"/>
      <c r="K873" s="246"/>
      <c r="L873" s="251"/>
      <c r="M873" s="252"/>
      <c r="N873" s="253"/>
      <c r="O873" s="253"/>
      <c r="P873" s="253"/>
      <c r="Q873" s="253"/>
      <c r="R873" s="253"/>
      <c r="S873" s="253"/>
      <c r="T873" s="25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5" t="s">
        <v>170</v>
      </c>
      <c r="AU873" s="255" t="s">
        <v>87</v>
      </c>
      <c r="AV873" s="14" t="s">
        <v>87</v>
      </c>
      <c r="AW873" s="14" t="s">
        <v>33</v>
      </c>
      <c r="AX873" s="14" t="s">
        <v>78</v>
      </c>
      <c r="AY873" s="255" t="s">
        <v>162</v>
      </c>
    </row>
    <row r="874" s="14" customFormat="1">
      <c r="A874" s="14"/>
      <c r="B874" s="245"/>
      <c r="C874" s="246"/>
      <c r="D874" s="236" t="s">
        <v>170</v>
      </c>
      <c r="E874" s="247" t="s">
        <v>1</v>
      </c>
      <c r="F874" s="248" t="s">
        <v>1475</v>
      </c>
      <c r="G874" s="246"/>
      <c r="H874" s="249">
        <v>2</v>
      </c>
      <c r="I874" s="250"/>
      <c r="J874" s="246"/>
      <c r="K874" s="246"/>
      <c r="L874" s="251"/>
      <c r="M874" s="252"/>
      <c r="N874" s="253"/>
      <c r="O874" s="253"/>
      <c r="P874" s="253"/>
      <c r="Q874" s="253"/>
      <c r="R874" s="253"/>
      <c r="S874" s="253"/>
      <c r="T874" s="25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5" t="s">
        <v>170</v>
      </c>
      <c r="AU874" s="255" t="s">
        <v>87</v>
      </c>
      <c r="AV874" s="14" t="s">
        <v>87</v>
      </c>
      <c r="AW874" s="14" t="s">
        <v>33</v>
      </c>
      <c r="AX874" s="14" t="s">
        <v>78</v>
      </c>
      <c r="AY874" s="255" t="s">
        <v>162</v>
      </c>
    </row>
    <row r="875" s="14" customFormat="1">
      <c r="A875" s="14"/>
      <c r="B875" s="245"/>
      <c r="C875" s="246"/>
      <c r="D875" s="236" t="s">
        <v>170</v>
      </c>
      <c r="E875" s="247" t="s">
        <v>1</v>
      </c>
      <c r="F875" s="248" t="s">
        <v>1476</v>
      </c>
      <c r="G875" s="246"/>
      <c r="H875" s="249">
        <v>0.94999999999999996</v>
      </c>
      <c r="I875" s="250"/>
      <c r="J875" s="246"/>
      <c r="K875" s="246"/>
      <c r="L875" s="251"/>
      <c r="M875" s="252"/>
      <c r="N875" s="253"/>
      <c r="O875" s="253"/>
      <c r="P875" s="253"/>
      <c r="Q875" s="253"/>
      <c r="R875" s="253"/>
      <c r="S875" s="253"/>
      <c r="T875" s="25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5" t="s">
        <v>170</v>
      </c>
      <c r="AU875" s="255" t="s">
        <v>87</v>
      </c>
      <c r="AV875" s="14" t="s">
        <v>87</v>
      </c>
      <c r="AW875" s="14" t="s">
        <v>33</v>
      </c>
      <c r="AX875" s="14" t="s">
        <v>78</v>
      </c>
      <c r="AY875" s="255" t="s">
        <v>162</v>
      </c>
    </row>
    <row r="876" s="15" customFormat="1">
      <c r="A876" s="15"/>
      <c r="B876" s="256"/>
      <c r="C876" s="257"/>
      <c r="D876" s="236" t="s">
        <v>170</v>
      </c>
      <c r="E876" s="258" t="s">
        <v>1</v>
      </c>
      <c r="F876" s="259" t="s">
        <v>180</v>
      </c>
      <c r="G876" s="257"/>
      <c r="H876" s="260">
        <v>101.3</v>
      </c>
      <c r="I876" s="261"/>
      <c r="J876" s="257"/>
      <c r="K876" s="257"/>
      <c r="L876" s="262"/>
      <c r="M876" s="263"/>
      <c r="N876" s="264"/>
      <c r="O876" s="264"/>
      <c r="P876" s="264"/>
      <c r="Q876" s="264"/>
      <c r="R876" s="264"/>
      <c r="S876" s="264"/>
      <c r="T876" s="26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66" t="s">
        <v>170</v>
      </c>
      <c r="AU876" s="266" t="s">
        <v>87</v>
      </c>
      <c r="AV876" s="15" t="s">
        <v>168</v>
      </c>
      <c r="AW876" s="15" t="s">
        <v>33</v>
      </c>
      <c r="AX876" s="15" t="s">
        <v>34</v>
      </c>
      <c r="AY876" s="266" t="s">
        <v>162</v>
      </c>
    </row>
    <row r="877" s="2" customFormat="1" ht="21.75" customHeight="1">
      <c r="A877" s="39"/>
      <c r="B877" s="40"/>
      <c r="C877" s="220" t="s">
        <v>1041</v>
      </c>
      <c r="D877" s="220" t="s">
        <v>164</v>
      </c>
      <c r="E877" s="221" t="s">
        <v>965</v>
      </c>
      <c r="F877" s="222" t="s">
        <v>966</v>
      </c>
      <c r="G877" s="223" t="s">
        <v>392</v>
      </c>
      <c r="H877" s="224">
        <v>15.449999999999999</v>
      </c>
      <c r="I877" s="225"/>
      <c r="J877" s="226">
        <f>ROUND(I877*H877,1)</f>
        <v>0</v>
      </c>
      <c r="K877" s="227"/>
      <c r="L877" s="45"/>
      <c r="M877" s="228" t="s">
        <v>1</v>
      </c>
      <c r="N877" s="229" t="s">
        <v>43</v>
      </c>
      <c r="O877" s="92"/>
      <c r="P877" s="230">
        <f>O877*H877</f>
        <v>0</v>
      </c>
      <c r="Q877" s="230">
        <v>0</v>
      </c>
      <c r="R877" s="230">
        <f>Q877*H877</f>
        <v>0</v>
      </c>
      <c r="S877" s="230">
        <v>0.0022300000000000002</v>
      </c>
      <c r="T877" s="231">
        <f>S877*H877</f>
        <v>0.034453500000000005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32" t="s">
        <v>249</v>
      </c>
      <c r="AT877" s="232" t="s">
        <v>164</v>
      </c>
      <c r="AU877" s="232" t="s">
        <v>87</v>
      </c>
      <c r="AY877" s="18" t="s">
        <v>162</v>
      </c>
      <c r="BE877" s="233">
        <f>IF(N877="základní",J877,0)</f>
        <v>0</v>
      </c>
      <c r="BF877" s="233">
        <f>IF(N877="snížená",J877,0)</f>
        <v>0</v>
      </c>
      <c r="BG877" s="233">
        <f>IF(N877="zákl. přenesená",J877,0)</f>
        <v>0</v>
      </c>
      <c r="BH877" s="233">
        <f>IF(N877="sníž. přenesená",J877,0)</f>
        <v>0</v>
      </c>
      <c r="BI877" s="233">
        <f>IF(N877="nulová",J877,0)</f>
        <v>0</v>
      </c>
      <c r="BJ877" s="18" t="s">
        <v>34</v>
      </c>
      <c r="BK877" s="233">
        <f>ROUND(I877*H877,1)</f>
        <v>0</v>
      </c>
      <c r="BL877" s="18" t="s">
        <v>249</v>
      </c>
      <c r="BM877" s="232" t="s">
        <v>1776</v>
      </c>
    </row>
    <row r="878" s="13" customFormat="1">
      <c r="A878" s="13"/>
      <c r="B878" s="234"/>
      <c r="C878" s="235"/>
      <c r="D878" s="236" t="s">
        <v>170</v>
      </c>
      <c r="E878" s="237" t="s">
        <v>1</v>
      </c>
      <c r="F878" s="238" t="s">
        <v>1040</v>
      </c>
      <c r="G878" s="235"/>
      <c r="H878" s="237" t="s">
        <v>1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170</v>
      </c>
      <c r="AU878" s="244" t="s">
        <v>87</v>
      </c>
      <c r="AV878" s="13" t="s">
        <v>34</v>
      </c>
      <c r="AW878" s="13" t="s">
        <v>33</v>
      </c>
      <c r="AX878" s="13" t="s">
        <v>78</v>
      </c>
      <c r="AY878" s="244" t="s">
        <v>162</v>
      </c>
    </row>
    <row r="879" s="14" customFormat="1">
      <c r="A879" s="14"/>
      <c r="B879" s="245"/>
      <c r="C879" s="246"/>
      <c r="D879" s="236" t="s">
        <v>170</v>
      </c>
      <c r="E879" s="247" t="s">
        <v>1</v>
      </c>
      <c r="F879" s="248" t="s">
        <v>1777</v>
      </c>
      <c r="G879" s="246"/>
      <c r="H879" s="249">
        <v>15.449999999999999</v>
      </c>
      <c r="I879" s="250"/>
      <c r="J879" s="246"/>
      <c r="K879" s="246"/>
      <c r="L879" s="251"/>
      <c r="M879" s="252"/>
      <c r="N879" s="253"/>
      <c r="O879" s="253"/>
      <c r="P879" s="253"/>
      <c r="Q879" s="253"/>
      <c r="R879" s="253"/>
      <c r="S879" s="253"/>
      <c r="T879" s="25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5" t="s">
        <v>170</v>
      </c>
      <c r="AU879" s="255" t="s">
        <v>87</v>
      </c>
      <c r="AV879" s="14" t="s">
        <v>87</v>
      </c>
      <c r="AW879" s="14" t="s">
        <v>33</v>
      </c>
      <c r="AX879" s="14" t="s">
        <v>34</v>
      </c>
      <c r="AY879" s="255" t="s">
        <v>162</v>
      </c>
    </row>
    <row r="880" s="2" customFormat="1" ht="16.5" customHeight="1">
      <c r="A880" s="39"/>
      <c r="B880" s="40"/>
      <c r="C880" s="220" t="s">
        <v>1049</v>
      </c>
      <c r="D880" s="220" t="s">
        <v>164</v>
      </c>
      <c r="E880" s="221" t="s">
        <v>971</v>
      </c>
      <c r="F880" s="222" t="s">
        <v>972</v>
      </c>
      <c r="G880" s="223" t="s">
        <v>392</v>
      </c>
      <c r="H880" s="224">
        <v>50.755000000000003</v>
      </c>
      <c r="I880" s="225"/>
      <c r="J880" s="226">
        <f>ROUND(I880*H880,1)</f>
        <v>0</v>
      </c>
      <c r="K880" s="227"/>
      <c r="L880" s="45"/>
      <c r="M880" s="228" t="s">
        <v>1</v>
      </c>
      <c r="N880" s="229" t="s">
        <v>43</v>
      </c>
      <c r="O880" s="92"/>
      <c r="P880" s="230">
        <f>O880*H880</f>
        <v>0</v>
      </c>
      <c r="Q880" s="230">
        <v>0</v>
      </c>
      <c r="R880" s="230">
        <f>Q880*H880</f>
        <v>0</v>
      </c>
      <c r="S880" s="230">
        <v>0.00175</v>
      </c>
      <c r="T880" s="231">
        <f>S880*H880</f>
        <v>0.088821250000000004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32" t="s">
        <v>249</v>
      </c>
      <c r="AT880" s="232" t="s">
        <v>164</v>
      </c>
      <c r="AU880" s="232" t="s">
        <v>87</v>
      </c>
      <c r="AY880" s="18" t="s">
        <v>162</v>
      </c>
      <c r="BE880" s="233">
        <f>IF(N880="základní",J880,0)</f>
        <v>0</v>
      </c>
      <c r="BF880" s="233">
        <f>IF(N880="snížená",J880,0)</f>
        <v>0</v>
      </c>
      <c r="BG880" s="233">
        <f>IF(N880="zákl. přenesená",J880,0)</f>
        <v>0</v>
      </c>
      <c r="BH880" s="233">
        <f>IF(N880="sníž. přenesená",J880,0)</f>
        <v>0</v>
      </c>
      <c r="BI880" s="233">
        <f>IF(N880="nulová",J880,0)</f>
        <v>0</v>
      </c>
      <c r="BJ880" s="18" t="s">
        <v>34</v>
      </c>
      <c r="BK880" s="233">
        <f>ROUND(I880*H880,1)</f>
        <v>0</v>
      </c>
      <c r="BL880" s="18" t="s">
        <v>249</v>
      </c>
      <c r="BM880" s="232" t="s">
        <v>1778</v>
      </c>
    </row>
    <row r="881" s="13" customFormat="1">
      <c r="A881" s="13"/>
      <c r="B881" s="234"/>
      <c r="C881" s="235"/>
      <c r="D881" s="236" t="s">
        <v>170</v>
      </c>
      <c r="E881" s="237" t="s">
        <v>1</v>
      </c>
      <c r="F881" s="238" t="s">
        <v>1779</v>
      </c>
      <c r="G881" s="235"/>
      <c r="H881" s="237" t="s">
        <v>1</v>
      </c>
      <c r="I881" s="239"/>
      <c r="J881" s="235"/>
      <c r="K881" s="235"/>
      <c r="L881" s="240"/>
      <c r="M881" s="241"/>
      <c r="N881" s="242"/>
      <c r="O881" s="242"/>
      <c r="P881" s="242"/>
      <c r="Q881" s="242"/>
      <c r="R881" s="242"/>
      <c r="S881" s="242"/>
      <c r="T881" s="24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4" t="s">
        <v>170</v>
      </c>
      <c r="AU881" s="244" t="s">
        <v>87</v>
      </c>
      <c r="AV881" s="13" t="s">
        <v>34</v>
      </c>
      <c r="AW881" s="13" t="s">
        <v>33</v>
      </c>
      <c r="AX881" s="13" t="s">
        <v>78</v>
      </c>
      <c r="AY881" s="244" t="s">
        <v>162</v>
      </c>
    </row>
    <row r="882" s="14" customFormat="1">
      <c r="A882" s="14"/>
      <c r="B882" s="245"/>
      <c r="C882" s="246"/>
      <c r="D882" s="236" t="s">
        <v>170</v>
      </c>
      <c r="E882" s="247" t="s">
        <v>1</v>
      </c>
      <c r="F882" s="248" t="s">
        <v>1780</v>
      </c>
      <c r="G882" s="246"/>
      <c r="H882" s="249">
        <v>19.16</v>
      </c>
      <c r="I882" s="250"/>
      <c r="J882" s="246"/>
      <c r="K882" s="246"/>
      <c r="L882" s="251"/>
      <c r="M882" s="252"/>
      <c r="N882" s="253"/>
      <c r="O882" s="253"/>
      <c r="P882" s="253"/>
      <c r="Q882" s="253"/>
      <c r="R882" s="253"/>
      <c r="S882" s="253"/>
      <c r="T882" s="25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5" t="s">
        <v>170</v>
      </c>
      <c r="AU882" s="255" t="s">
        <v>87</v>
      </c>
      <c r="AV882" s="14" t="s">
        <v>87</v>
      </c>
      <c r="AW882" s="14" t="s">
        <v>33</v>
      </c>
      <c r="AX882" s="14" t="s">
        <v>78</v>
      </c>
      <c r="AY882" s="255" t="s">
        <v>162</v>
      </c>
    </row>
    <row r="883" s="13" customFormat="1">
      <c r="A883" s="13"/>
      <c r="B883" s="234"/>
      <c r="C883" s="235"/>
      <c r="D883" s="236" t="s">
        <v>170</v>
      </c>
      <c r="E883" s="237" t="s">
        <v>1</v>
      </c>
      <c r="F883" s="238" t="s">
        <v>1369</v>
      </c>
      <c r="G883" s="235"/>
      <c r="H883" s="237" t="s">
        <v>1</v>
      </c>
      <c r="I883" s="239"/>
      <c r="J883" s="235"/>
      <c r="K883" s="235"/>
      <c r="L883" s="240"/>
      <c r="M883" s="241"/>
      <c r="N883" s="242"/>
      <c r="O883" s="242"/>
      <c r="P883" s="242"/>
      <c r="Q883" s="242"/>
      <c r="R883" s="242"/>
      <c r="S883" s="242"/>
      <c r="T883" s="24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4" t="s">
        <v>170</v>
      </c>
      <c r="AU883" s="244" t="s">
        <v>87</v>
      </c>
      <c r="AV883" s="13" t="s">
        <v>34</v>
      </c>
      <c r="AW883" s="13" t="s">
        <v>33</v>
      </c>
      <c r="AX883" s="13" t="s">
        <v>78</v>
      </c>
      <c r="AY883" s="244" t="s">
        <v>162</v>
      </c>
    </row>
    <row r="884" s="14" customFormat="1">
      <c r="A884" s="14"/>
      <c r="B884" s="245"/>
      <c r="C884" s="246"/>
      <c r="D884" s="236" t="s">
        <v>170</v>
      </c>
      <c r="E884" s="247" t="s">
        <v>1</v>
      </c>
      <c r="F884" s="248" t="s">
        <v>1781</v>
      </c>
      <c r="G884" s="246"/>
      <c r="H884" s="249">
        <v>31.594999999999999</v>
      </c>
      <c r="I884" s="250"/>
      <c r="J884" s="246"/>
      <c r="K884" s="246"/>
      <c r="L884" s="251"/>
      <c r="M884" s="252"/>
      <c r="N884" s="253"/>
      <c r="O884" s="253"/>
      <c r="P884" s="253"/>
      <c r="Q884" s="253"/>
      <c r="R884" s="253"/>
      <c r="S884" s="253"/>
      <c r="T884" s="25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5" t="s">
        <v>170</v>
      </c>
      <c r="AU884" s="255" t="s">
        <v>87</v>
      </c>
      <c r="AV884" s="14" t="s">
        <v>87</v>
      </c>
      <c r="AW884" s="14" t="s">
        <v>33</v>
      </c>
      <c r="AX884" s="14" t="s">
        <v>78</v>
      </c>
      <c r="AY884" s="255" t="s">
        <v>162</v>
      </c>
    </row>
    <row r="885" s="15" customFormat="1">
      <c r="A885" s="15"/>
      <c r="B885" s="256"/>
      <c r="C885" s="257"/>
      <c r="D885" s="236" t="s">
        <v>170</v>
      </c>
      <c r="E885" s="258" t="s">
        <v>1</v>
      </c>
      <c r="F885" s="259" t="s">
        <v>180</v>
      </c>
      <c r="G885" s="257"/>
      <c r="H885" s="260">
        <v>50.755000000000003</v>
      </c>
      <c r="I885" s="261"/>
      <c r="J885" s="257"/>
      <c r="K885" s="257"/>
      <c r="L885" s="262"/>
      <c r="M885" s="263"/>
      <c r="N885" s="264"/>
      <c r="O885" s="264"/>
      <c r="P885" s="264"/>
      <c r="Q885" s="264"/>
      <c r="R885" s="264"/>
      <c r="S885" s="264"/>
      <c r="T885" s="26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66" t="s">
        <v>170</v>
      </c>
      <c r="AU885" s="266" t="s">
        <v>87</v>
      </c>
      <c r="AV885" s="15" t="s">
        <v>168</v>
      </c>
      <c r="AW885" s="15" t="s">
        <v>33</v>
      </c>
      <c r="AX885" s="15" t="s">
        <v>34</v>
      </c>
      <c r="AY885" s="266" t="s">
        <v>162</v>
      </c>
    </row>
    <row r="886" s="2" customFormat="1" ht="16.5" customHeight="1">
      <c r="A886" s="39"/>
      <c r="B886" s="40"/>
      <c r="C886" s="220" t="s">
        <v>1056</v>
      </c>
      <c r="D886" s="220" t="s">
        <v>164</v>
      </c>
      <c r="E886" s="221" t="s">
        <v>979</v>
      </c>
      <c r="F886" s="222" t="s">
        <v>980</v>
      </c>
      <c r="G886" s="223" t="s">
        <v>392</v>
      </c>
      <c r="H886" s="224">
        <v>16.800000000000001</v>
      </c>
      <c r="I886" s="225"/>
      <c r="J886" s="226">
        <f>ROUND(I886*H886,1)</f>
        <v>0</v>
      </c>
      <c r="K886" s="227"/>
      <c r="L886" s="45"/>
      <c r="M886" s="228" t="s">
        <v>1</v>
      </c>
      <c r="N886" s="229" t="s">
        <v>43</v>
      </c>
      <c r="O886" s="92"/>
      <c r="P886" s="230">
        <f>O886*H886</f>
        <v>0</v>
      </c>
      <c r="Q886" s="230">
        <v>0</v>
      </c>
      <c r="R886" s="230">
        <f>Q886*H886</f>
        <v>0</v>
      </c>
      <c r="S886" s="230">
        <v>0.0025999999999999999</v>
      </c>
      <c r="T886" s="231">
        <f>S886*H886</f>
        <v>0.043679999999999997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32" t="s">
        <v>249</v>
      </c>
      <c r="AT886" s="232" t="s">
        <v>164</v>
      </c>
      <c r="AU886" s="232" t="s">
        <v>87</v>
      </c>
      <c r="AY886" s="18" t="s">
        <v>162</v>
      </c>
      <c r="BE886" s="233">
        <f>IF(N886="základní",J886,0)</f>
        <v>0</v>
      </c>
      <c r="BF886" s="233">
        <f>IF(N886="snížená",J886,0)</f>
        <v>0</v>
      </c>
      <c r="BG886" s="233">
        <f>IF(N886="zákl. přenesená",J886,0)</f>
        <v>0</v>
      </c>
      <c r="BH886" s="233">
        <f>IF(N886="sníž. přenesená",J886,0)</f>
        <v>0</v>
      </c>
      <c r="BI886" s="233">
        <f>IF(N886="nulová",J886,0)</f>
        <v>0</v>
      </c>
      <c r="BJ886" s="18" t="s">
        <v>34</v>
      </c>
      <c r="BK886" s="233">
        <f>ROUND(I886*H886,1)</f>
        <v>0</v>
      </c>
      <c r="BL886" s="18" t="s">
        <v>249</v>
      </c>
      <c r="BM886" s="232" t="s">
        <v>1782</v>
      </c>
    </row>
    <row r="887" s="13" customFormat="1">
      <c r="A887" s="13"/>
      <c r="B887" s="234"/>
      <c r="C887" s="235"/>
      <c r="D887" s="236" t="s">
        <v>170</v>
      </c>
      <c r="E887" s="237" t="s">
        <v>1</v>
      </c>
      <c r="F887" s="238" t="s">
        <v>1715</v>
      </c>
      <c r="G887" s="235"/>
      <c r="H887" s="237" t="s">
        <v>1</v>
      </c>
      <c r="I887" s="239"/>
      <c r="J887" s="235"/>
      <c r="K887" s="235"/>
      <c r="L887" s="240"/>
      <c r="M887" s="241"/>
      <c r="N887" s="242"/>
      <c r="O887" s="242"/>
      <c r="P887" s="242"/>
      <c r="Q887" s="242"/>
      <c r="R887" s="242"/>
      <c r="S887" s="242"/>
      <c r="T887" s="24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4" t="s">
        <v>170</v>
      </c>
      <c r="AU887" s="244" t="s">
        <v>87</v>
      </c>
      <c r="AV887" s="13" t="s">
        <v>34</v>
      </c>
      <c r="AW887" s="13" t="s">
        <v>33</v>
      </c>
      <c r="AX887" s="13" t="s">
        <v>78</v>
      </c>
      <c r="AY887" s="244" t="s">
        <v>162</v>
      </c>
    </row>
    <row r="888" s="14" customFormat="1">
      <c r="A888" s="14"/>
      <c r="B888" s="245"/>
      <c r="C888" s="246"/>
      <c r="D888" s="236" t="s">
        <v>170</v>
      </c>
      <c r="E888" s="247" t="s">
        <v>1</v>
      </c>
      <c r="F888" s="248" t="s">
        <v>1783</v>
      </c>
      <c r="G888" s="246"/>
      <c r="H888" s="249">
        <v>8.3000000000000007</v>
      </c>
      <c r="I888" s="250"/>
      <c r="J888" s="246"/>
      <c r="K888" s="246"/>
      <c r="L888" s="251"/>
      <c r="M888" s="252"/>
      <c r="N888" s="253"/>
      <c r="O888" s="253"/>
      <c r="P888" s="253"/>
      <c r="Q888" s="253"/>
      <c r="R888" s="253"/>
      <c r="S888" s="253"/>
      <c r="T888" s="25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5" t="s">
        <v>170</v>
      </c>
      <c r="AU888" s="255" t="s">
        <v>87</v>
      </c>
      <c r="AV888" s="14" t="s">
        <v>87</v>
      </c>
      <c r="AW888" s="14" t="s">
        <v>33</v>
      </c>
      <c r="AX888" s="14" t="s">
        <v>78</v>
      </c>
      <c r="AY888" s="255" t="s">
        <v>162</v>
      </c>
    </row>
    <row r="889" s="13" customFormat="1">
      <c r="A889" s="13"/>
      <c r="B889" s="234"/>
      <c r="C889" s="235"/>
      <c r="D889" s="236" t="s">
        <v>170</v>
      </c>
      <c r="E889" s="237" t="s">
        <v>1</v>
      </c>
      <c r="F889" s="238" t="s">
        <v>1369</v>
      </c>
      <c r="G889" s="235"/>
      <c r="H889" s="237" t="s">
        <v>1</v>
      </c>
      <c r="I889" s="239"/>
      <c r="J889" s="235"/>
      <c r="K889" s="235"/>
      <c r="L889" s="240"/>
      <c r="M889" s="241"/>
      <c r="N889" s="242"/>
      <c r="O889" s="242"/>
      <c r="P889" s="242"/>
      <c r="Q889" s="242"/>
      <c r="R889" s="242"/>
      <c r="S889" s="242"/>
      <c r="T889" s="24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4" t="s">
        <v>170</v>
      </c>
      <c r="AU889" s="244" t="s">
        <v>87</v>
      </c>
      <c r="AV889" s="13" t="s">
        <v>34</v>
      </c>
      <c r="AW889" s="13" t="s">
        <v>33</v>
      </c>
      <c r="AX889" s="13" t="s">
        <v>78</v>
      </c>
      <c r="AY889" s="244" t="s">
        <v>162</v>
      </c>
    </row>
    <row r="890" s="14" customFormat="1">
      <c r="A890" s="14"/>
      <c r="B890" s="245"/>
      <c r="C890" s="246"/>
      <c r="D890" s="236" t="s">
        <v>170</v>
      </c>
      <c r="E890" s="247" t="s">
        <v>1</v>
      </c>
      <c r="F890" s="248" t="s">
        <v>1771</v>
      </c>
      <c r="G890" s="246"/>
      <c r="H890" s="249">
        <v>8.5</v>
      </c>
      <c r="I890" s="250"/>
      <c r="J890" s="246"/>
      <c r="K890" s="246"/>
      <c r="L890" s="251"/>
      <c r="M890" s="252"/>
      <c r="N890" s="253"/>
      <c r="O890" s="253"/>
      <c r="P890" s="253"/>
      <c r="Q890" s="253"/>
      <c r="R890" s="253"/>
      <c r="S890" s="253"/>
      <c r="T890" s="25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5" t="s">
        <v>170</v>
      </c>
      <c r="AU890" s="255" t="s">
        <v>87</v>
      </c>
      <c r="AV890" s="14" t="s">
        <v>87</v>
      </c>
      <c r="AW890" s="14" t="s">
        <v>33</v>
      </c>
      <c r="AX890" s="14" t="s">
        <v>78</v>
      </c>
      <c r="AY890" s="255" t="s">
        <v>162</v>
      </c>
    </row>
    <row r="891" s="15" customFormat="1">
      <c r="A891" s="15"/>
      <c r="B891" s="256"/>
      <c r="C891" s="257"/>
      <c r="D891" s="236" t="s">
        <v>170</v>
      </c>
      <c r="E891" s="258" t="s">
        <v>1</v>
      </c>
      <c r="F891" s="259" t="s">
        <v>180</v>
      </c>
      <c r="G891" s="257"/>
      <c r="H891" s="260">
        <v>16.800000000000001</v>
      </c>
      <c r="I891" s="261"/>
      <c r="J891" s="257"/>
      <c r="K891" s="257"/>
      <c r="L891" s="262"/>
      <c r="M891" s="263"/>
      <c r="N891" s="264"/>
      <c r="O891" s="264"/>
      <c r="P891" s="264"/>
      <c r="Q891" s="264"/>
      <c r="R891" s="264"/>
      <c r="S891" s="264"/>
      <c r="T891" s="265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66" t="s">
        <v>170</v>
      </c>
      <c r="AU891" s="266" t="s">
        <v>87</v>
      </c>
      <c r="AV891" s="15" t="s">
        <v>168</v>
      </c>
      <c r="AW891" s="15" t="s">
        <v>33</v>
      </c>
      <c r="AX891" s="15" t="s">
        <v>34</v>
      </c>
      <c r="AY891" s="266" t="s">
        <v>162</v>
      </c>
    </row>
    <row r="892" s="2" customFormat="1" ht="16.5" customHeight="1">
      <c r="A892" s="39"/>
      <c r="B892" s="40"/>
      <c r="C892" s="220" t="s">
        <v>1061</v>
      </c>
      <c r="D892" s="220" t="s">
        <v>164</v>
      </c>
      <c r="E892" s="221" t="s">
        <v>985</v>
      </c>
      <c r="F892" s="222" t="s">
        <v>986</v>
      </c>
      <c r="G892" s="223" t="s">
        <v>392</v>
      </c>
      <c r="H892" s="224">
        <v>72.700000000000003</v>
      </c>
      <c r="I892" s="225"/>
      <c r="J892" s="226">
        <f>ROUND(I892*H892,1)</f>
        <v>0</v>
      </c>
      <c r="K892" s="227"/>
      <c r="L892" s="45"/>
      <c r="M892" s="228" t="s">
        <v>1</v>
      </c>
      <c r="N892" s="229" t="s">
        <v>43</v>
      </c>
      <c r="O892" s="92"/>
      <c r="P892" s="230">
        <f>O892*H892</f>
        <v>0</v>
      </c>
      <c r="Q892" s="230">
        <v>0</v>
      </c>
      <c r="R892" s="230">
        <f>Q892*H892</f>
        <v>0</v>
      </c>
      <c r="S892" s="230">
        <v>0.0039399999999999999</v>
      </c>
      <c r="T892" s="231">
        <f>S892*H892</f>
        <v>0.28643800000000003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32" t="s">
        <v>249</v>
      </c>
      <c r="AT892" s="232" t="s">
        <v>164</v>
      </c>
      <c r="AU892" s="232" t="s">
        <v>87</v>
      </c>
      <c r="AY892" s="18" t="s">
        <v>162</v>
      </c>
      <c r="BE892" s="233">
        <f>IF(N892="základní",J892,0)</f>
        <v>0</v>
      </c>
      <c r="BF892" s="233">
        <f>IF(N892="snížená",J892,0)</f>
        <v>0</v>
      </c>
      <c r="BG892" s="233">
        <f>IF(N892="zákl. přenesená",J892,0)</f>
        <v>0</v>
      </c>
      <c r="BH892" s="233">
        <f>IF(N892="sníž. přenesená",J892,0)</f>
        <v>0</v>
      </c>
      <c r="BI892" s="233">
        <f>IF(N892="nulová",J892,0)</f>
        <v>0</v>
      </c>
      <c r="BJ892" s="18" t="s">
        <v>34</v>
      </c>
      <c r="BK892" s="233">
        <f>ROUND(I892*H892,1)</f>
        <v>0</v>
      </c>
      <c r="BL892" s="18" t="s">
        <v>249</v>
      </c>
      <c r="BM892" s="232" t="s">
        <v>1784</v>
      </c>
    </row>
    <row r="893" s="13" customFormat="1">
      <c r="A893" s="13"/>
      <c r="B893" s="234"/>
      <c r="C893" s="235"/>
      <c r="D893" s="236" t="s">
        <v>170</v>
      </c>
      <c r="E893" s="237" t="s">
        <v>1</v>
      </c>
      <c r="F893" s="238" t="s">
        <v>1706</v>
      </c>
      <c r="G893" s="235"/>
      <c r="H893" s="237" t="s">
        <v>1</v>
      </c>
      <c r="I893" s="239"/>
      <c r="J893" s="235"/>
      <c r="K893" s="235"/>
      <c r="L893" s="240"/>
      <c r="M893" s="241"/>
      <c r="N893" s="242"/>
      <c r="O893" s="242"/>
      <c r="P893" s="242"/>
      <c r="Q893" s="242"/>
      <c r="R893" s="242"/>
      <c r="S893" s="242"/>
      <c r="T893" s="24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4" t="s">
        <v>170</v>
      </c>
      <c r="AU893" s="244" t="s">
        <v>87</v>
      </c>
      <c r="AV893" s="13" t="s">
        <v>34</v>
      </c>
      <c r="AW893" s="13" t="s">
        <v>33</v>
      </c>
      <c r="AX893" s="13" t="s">
        <v>78</v>
      </c>
      <c r="AY893" s="244" t="s">
        <v>162</v>
      </c>
    </row>
    <row r="894" s="14" customFormat="1">
      <c r="A894" s="14"/>
      <c r="B894" s="245"/>
      <c r="C894" s="246"/>
      <c r="D894" s="236" t="s">
        <v>170</v>
      </c>
      <c r="E894" s="247" t="s">
        <v>1</v>
      </c>
      <c r="F894" s="248" t="s">
        <v>1785</v>
      </c>
      <c r="G894" s="246"/>
      <c r="H894" s="249">
        <v>31.5</v>
      </c>
      <c r="I894" s="250"/>
      <c r="J894" s="246"/>
      <c r="K894" s="246"/>
      <c r="L894" s="251"/>
      <c r="M894" s="252"/>
      <c r="N894" s="253"/>
      <c r="O894" s="253"/>
      <c r="P894" s="253"/>
      <c r="Q894" s="253"/>
      <c r="R894" s="253"/>
      <c r="S894" s="253"/>
      <c r="T894" s="25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5" t="s">
        <v>170</v>
      </c>
      <c r="AU894" s="255" t="s">
        <v>87</v>
      </c>
      <c r="AV894" s="14" t="s">
        <v>87</v>
      </c>
      <c r="AW894" s="14" t="s">
        <v>33</v>
      </c>
      <c r="AX894" s="14" t="s">
        <v>78</v>
      </c>
      <c r="AY894" s="255" t="s">
        <v>162</v>
      </c>
    </row>
    <row r="895" s="13" customFormat="1">
      <c r="A895" s="13"/>
      <c r="B895" s="234"/>
      <c r="C895" s="235"/>
      <c r="D895" s="236" t="s">
        <v>170</v>
      </c>
      <c r="E895" s="237" t="s">
        <v>1</v>
      </c>
      <c r="F895" s="238" t="s">
        <v>1707</v>
      </c>
      <c r="G895" s="235"/>
      <c r="H895" s="237" t="s">
        <v>1</v>
      </c>
      <c r="I895" s="239"/>
      <c r="J895" s="235"/>
      <c r="K895" s="235"/>
      <c r="L895" s="240"/>
      <c r="M895" s="241"/>
      <c r="N895" s="242"/>
      <c r="O895" s="242"/>
      <c r="P895" s="242"/>
      <c r="Q895" s="242"/>
      <c r="R895" s="242"/>
      <c r="S895" s="242"/>
      <c r="T895" s="24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4" t="s">
        <v>170</v>
      </c>
      <c r="AU895" s="244" t="s">
        <v>87</v>
      </c>
      <c r="AV895" s="13" t="s">
        <v>34</v>
      </c>
      <c r="AW895" s="13" t="s">
        <v>33</v>
      </c>
      <c r="AX895" s="13" t="s">
        <v>78</v>
      </c>
      <c r="AY895" s="244" t="s">
        <v>162</v>
      </c>
    </row>
    <row r="896" s="14" customFormat="1">
      <c r="A896" s="14"/>
      <c r="B896" s="245"/>
      <c r="C896" s="246"/>
      <c r="D896" s="236" t="s">
        <v>170</v>
      </c>
      <c r="E896" s="247" t="s">
        <v>1</v>
      </c>
      <c r="F896" s="248" t="s">
        <v>1786</v>
      </c>
      <c r="G896" s="246"/>
      <c r="H896" s="249">
        <v>21.600000000000001</v>
      </c>
      <c r="I896" s="250"/>
      <c r="J896" s="246"/>
      <c r="K896" s="246"/>
      <c r="L896" s="251"/>
      <c r="M896" s="252"/>
      <c r="N896" s="253"/>
      <c r="O896" s="253"/>
      <c r="P896" s="253"/>
      <c r="Q896" s="253"/>
      <c r="R896" s="253"/>
      <c r="S896" s="253"/>
      <c r="T896" s="25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5" t="s">
        <v>170</v>
      </c>
      <c r="AU896" s="255" t="s">
        <v>87</v>
      </c>
      <c r="AV896" s="14" t="s">
        <v>87</v>
      </c>
      <c r="AW896" s="14" t="s">
        <v>33</v>
      </c>
      <c r="AX896" s="14" t="s">
        <v>78</v>
      </c>
      <c r="AY896" s="255" t="s">
        <v>162</v>
      </c>
    </row>
    <row r="897" s="13" customFormat="1">
      <c r="A897" s="13"/>
      <c r="B897" s="234"/>
      <c r="C897" s="235"/>
      <c r="D897" s="236" t="s">
        <v>170</v>
      </c>
      <c r="E897" s="237" t="s">
        <v>1</v>
      </c>
      <c r="F897" s="238" t="s">
        <v>1708</v>
      </c>
      <c r="G897" s="235"/>
      <c r="H897" s="237" t="s">
        <v>1</v>
      </c>
      <c r="I897" s="239"/>
      <c r="J897" s="235"/>
      <c r="K897" s="235"/>
      <c r="L897" s="240"/>
      <c r="M897" s="241"/>
      <c r="N897" s="242"/>
      <c r="O897" s="242"/>
      <c r="P897" s="242"/>
      <c r="Q897" s="242"/>
      <c r="R897" s="242"/>
      <c r="S897" s="242"/>
      <c r="T897" s="24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4" t="s">
        <v>170</v>
      </c>
      <c r="AU897" s="244" t="s">
        <v>87</v>
      </c>
      <c r="AV897" s="13" t="s">
        <v>34</v>
      </c>
      <c r="AW897" s="13" t="s">
        <v>33</v>
      </c>
      <c r="AX897" s="13" t="s">
        <v>78</v>
      </c>
      <c r="AY897" s="244" t="s">
        <v>162</v>
      </c>
    </row>
    <row r="898" s="14" customFormat="1">
      <c r="A898" s="14"/>
      <c r="B898" s="245"/>
      <c r="C898" s="246"/>
      <c r="D898" s="236" t="s">
        <v>170</v>
      </c>
      <c r="E898" s="247" t="s">
        <v>1</v>
      </c>
      <c r="F898" s="248" t="s">
        <v>1787</v>
      </c>
      <c r="G898" s="246"/>
      <c r="H898" s="249">
        <v>6.2000000000000002</v>
      </c>
      <c r="I898" s="250"/>
      <c r="J898" s="246"/>
      <c r="K898" s="246"/>
      <c r="L898" s="251"/>
      <c r="M898" s="252"/>
      <c r="N898" s="253"/>
      <c r="O898" s="253"/>
      <c r="P898" s="253"/>
      <c r="Q898" s="253"/>
      <c r="R898" s="253"/>
      <c r="S898" s="253"/>
      <c r="T898" s="25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5" t="s">
        <v>170</v>
      </c>
      <c r="AU898" s="255" t="s">
        <v>87</v>
      </c>
      <c r="AV898" s="14" t="s">
        <v>87</v>
      </c>
      <c r="AW898" s="14" t="s">
        <v>33</v>
      </c>
      <c r="AX898" s="14" t="s">
        <v>78</v>
      </c>
      <c r="AY898" s="255" t="s">
        <v>162</v>
      </c>
    </row>
    <row r="899" s="13" customFormat="1">
      <c r="A899" s="13"/>
      <c r="B899" s="234"/>
      <c r="C899" s="235"/>
      <c r="D899" s="236" t="s">
        <v>170</v>
      </c>
      <c r="E899" s="237" t="s">
        <v>1</v>
      </c>
      <c r="F899" s="238" t="s">
        <v>1709</v>
      </c>
      <c r="G899" s="235"/>
      <c r="H899" s="237" t="s">
        <v>1</v>
      </c>
      <c r="I899" s="239"/>
      <c r="J899" s="235"/>
      <c r="K899" s="235"/>
      <c r="L899" s="240"/>
      <c r="M899" s="241"/>
      <c r="N899" s="242"/>
      <c r="O899" s="242"/>
      <c r="P899" s="242"/>
      <c r="Q899" s="242"/>
      <c r="R899" s="242"/>
      <c r="S899" s="242"/>
      <c r="T899" s="24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4" t="s">
        <v>170</v>
      </c>
      <c r="AU899" s="244" t="s">
        <v>87</v>
      </c>
      <c r="AV899" s="13" t="s">
        <v>34</v>
      </c>
      <c r="AW899" s="13" t="s">
        <v>33</v>
      </c>
      <c r="AX899" s="13" t="s">
        <v>78</v>
      </c>
      <c r="AY899" s="244" t="s">
        <v>162</v>
      </c>
    </row>
    <row r="900" s="14" customFormat="1">
      <c r="A900" s="14"/>
      <c r="B900" s="245"/>
      <c r="C900" s="246"/>
      <c r="D900" s="236" t="s">
        <v>170</v>
      </c>
      <c r="E900" s="247" t="s">
        <v>1</v>
      </c>
      <c r="F900" s="248" t="s">
        <v>1788</v>
      </c>
      <c r="G900" s="246"/>
      <c r="H900" s="249">
        <v>9.3000000000000007</v>
      </c>
      <c r="I900" s="250"/>
      <c r="J900" s="246"/>
      <c r="K900" s="246"/>
      <c r="L900" s="251"/>
      <c r="M900" s="252"/>
      <c r="N900" s="253"/>
      <c r="O900" s="253"/>
      <c r="P900" s="253"/>
      <c r="Q900" s="253"/>
      <c r="R900" s="253"/>
      <c r="S900" s="253"/>
      <c r="T900" s="25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5" t="s">
        <v>170</v>
      </c>
      <c r="AU900" s="255" t="s">
        <v>87</v>
      </c>
      <c r="AV900" s="14" t="s">
        <v>87</v>
      </c>
      <c r="AW900" s="14" t="s">
        <v>33</v>
      </c>
      <c r="AX900" s="14" t="s">
        <v>78</v>
      </c>
      <c r="AY900" s="255" t="s">
        <v>162</v>
      </c>
    </row>
    <row r="901" s="13" customFormat="1">
      <c r="A901" s="13"/>
      <c r="B901" s="234"/>
      <c r="C901" s="235"/>
      <c r="D901" s="236" t="s">
        <v>170</v>
      </c>
      <c r="E901" s="237" t="s">
        <v>1</v>
      </c>
      <c r="F901" s="238" t="s">
        <v>1789</v>
      </c>
      <c r="G901" s="235"/>
      <c r="H901" s="237" t="s">
        <v>1</v>
      </c>
      <c r="I901" s="239"/>
      <c r="J901" s="235"/>
      <c r="K901" s="235"/>
      <c r="L901" s="240"/>
      <c r="M901" s="241"/>
      <c r="N901" s="242"/>
      <c r="O901" s="242"/>
      <c r="P901" s="242"/>
      <c r="Q901" s="242"/>
      <c r="R901" s="242"/>
      <c r="S901" s="242"/>
      <c r="T901" s="24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4" t="s">
        <v>170</v>
      </c>
      <c r="AU901" s="244" t="s">
        <v>87</v>
      </c>
      <c r="AV901" s="13" t="s">
        <v>34</v>
      </c>
      <c r="AW901" s="13" t="s">
        <v>33</v>
      </c>
      <c r="AX901" s="13" t="s">
        <v>78</v>
      </c>
      <c r="AY901" s="244" t="s">
        <v>162</v>
      </c>
    </row>
    <row r="902" s="14" customFormat="1">
      <c r="A902" s="14"/>
      <c r="B902" s="245"/>
      <c r="C902" s="246"/>
      <c r="D902" s="236" t="s">
        <v>170</v>
      </c>
      <c r="E902" s="247" t="s">
        <v>1</v>
      </c>
      <c r="F902" s="248" t="s">
        <v>1790</v>
      </c>
      <c r="G902" s="246"/>
      <c r="H902" s="249">
        <v>4.0999999999999996</v>
      </c>
      <c r="I902" s="250"/>
      <c r="J902" s="246"/>
      <c r="K902" s="246"/>
      <c r="L902" s="251"/>
      <c r="M902" s="252"/>
      <c r="N902" s="253"/>
      <c r="O902" s="253"/>
      <c r="P902" s="253"/>
      <c r="Q902" s="253"/>
      <c r="R902" s="253"/>
      <c r="S902" s="253"/>
      <c r="T902" s="25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5" t="s">
        <v>170</v>
      </c>
      <c r="AU902" s="255" t="s">
        <v>87</v>
      </c>
      <c r="AV902" s="14" t="s">
        <v>87</v>
      </c>
      <c r="AW902" s="14" t="s">
        <v>33</v>
      </c>
      <c r="AX902" s="14" t="s">
        <v>78</v>
      </c>
      <c r="AY902" s="255" t="s">
        <v>162</v>
      </c>
    </row>
    <row r="903" s="15" customFormat="1">
      <c r="A903" s="15"/>
      <c r="B903" s="256"/>
      <c r="C903" s="257"/>
      <c r="D903" s="236" t="s">
        <v>170</v>
      </c>
      <c r="E903" s="258" t="s">
        <v>1</v>
      </c>
      <c r="F903" s="259" t="s">
        <v>180</v>
      </c>
      <c r="G903" s="257"/>
      <c r="H903" s="260">
        <v>72.700000000000003</v>
      </c>
      <c r="I903" s="261"/>
      <c r="J903" s="257"/>
      <c r="K903" s="257"/>
      <c r="L903" s="262"/>
      <c r="M903" s="263"/>
      <c r="N903" s="264"/>
      <c r="O903" s="264"/>
      <c r="P903" s="264"/>
      <c r="Q903" s="264"/>
      <c r="R903" s="264"/>
      <c r="S903" s="264"/>
      <c r="T903" s="26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6" t="s">
        <v>170</v>
      </c>
      <c r="AU903" s="266" t="s">
        <v>87</v>
      </c>
      <c r="AV903" s="15" t="s">
        <v>168</v>
      </c>
      <c r="AW903" s="15" t="s">
        <v>33</v>
      </c>
      <c r="AX903" s="15" t="s">
        <v>34</v>
      </c>
      <c r="AY903" s="266" t="s">
        <v>162</v>
      </c>
    </row>
    <row r="904" s="2" customFormat="1" ht="33" customHeight="1">
      <c r="A904" s="39"/>
      <c r="B904" s="40"/>
      <c r="C904" s="220" t="s">
        <v>1069</v>
      </c>
      <c r="D904" s="220" t="s">
        <v>164</v>
      </c>
      <c r="E904" s="221" t="s">
        <v>993</v>
      </c>
      <c r="F904" s="222" t="s">
        <v>994</v>
      </c>
      <c r="G904" s="223" t="s">
        <v>167</v>
      </c>
      <c r="H904" s="224">
        <v>139.285</v>
      </c>
      <c r="I904" s="225"/>
      <c r="J904" s="226">
        <f>ROUND(I904*H904,1)</f>
        <v>0</v>
      </c>
      <c r="K904" s="227"/>
      <c r="L904" s="45"/>
      <c r="M904" s="228" t="s">
        <v>1</v>
      </c>
      <c r="N904" s="229" t="s">
        <v>43</v>
      </c>
      <c r="O904" s="92"/>
      <c r="P904" s="230">
        <f>O904*H904</f>
        <v>0</v>
      </c>
      <c r="Q904" s="230">
        <v>0.0066064000000000001</v>
      </c>
      <c r="R904" s="230">
        <f>Q904*H904</f>
        <v>0.92017242399999999</v>
      </c>
      <c r="S904" s="230">
        <v>0</v>
      </c>
      <c r="T904" s="231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2" t="s">
        <v>249</v>
      </c>
      <c r="AT904" s="232" t="s">
        <v>164</v>
      </c>
      <c r="AU904" s="232" t="s">
        <v>87</v>
      </c>
      <c r="AY904" s="18" t="s">
        <v>162</v>
      </c>
      <c r="BE904" s="233">
        <f>IF(N904="základní",J904,0)</f>
        <v>0</v>
      </c>
      <c r="BF904" s="233">
        <f>IF(N904="snížená",J904,0)</f>
        <v>0</v>
      </c>
      <c r="BG904" s="233">
        <f>IF(N904="zákl. přenesená",J904,0)</f>
        <v>0</v>
      </c>
      <c r="BH904" s="233">
        <f>IF(N904="sníž. přenesená",J904,0)</f>
        <v>0</v>
      </c>
      <c r="BI904" s="233">
        <f>IF(N904="nulová",J904,0)</f>
        <v>0</v>
      </c>
      <c r="BJ904" s="18" t="s">
        <v>34</v>
      </c>
      <c r="BK904" s="233">
        <f>ROUND(I904*H904,1)</f>
        <v>0</v>
      </c>
      <c r="BL904" s="18" t="s">
        <v>249</v>
      </c>
      <c r="BM904" s="232" t="s">
        <v>1791</v>
      </c>
    </row>
    <row r="905" s="13" customFormat="1">
      <c r="A905" s="13"/>
      <c r="B905" s="234"/>
      <c r="C905" s="235"/>
      <c r="D905" s="236" t="s">
        <v>170</v>
      </c>
      <c r="E905" s="237" t="s">
        <v>1</v>
      </c>
      <c r="F905" s="238" t="s">
        <v>1524</v>
      </c>
      <c r="G905" s="235"/>
      <c r="H905" s="237" t="s">
        <v>1</v>
      </c>
      <c r="I905" s="239"/>
      <c r="J905" s="235"/>
      <c r="K905" s="235"/>
      <c r="L905" s="240"/>
      <c r="M905" s="241"/>
      <c r="N905" s="242"/>
      <c r="O905" s="242"/>
      <c r="P905" s="242"/>
      <c r="Q905" s="242"/>
      <c r="R905" s="242"/>
      <c r="S905" s="242"/>
      <c r="T905" s="24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4" t="s">
        <v>170</v>
      </c>
      <c r="AU905" s="244" t="s">
        <v>87</v>
      </c>
      <c r="AV905" s="13" t="s">
        <v>34</v>
      </c>
      <c r="AW905" s="13" t="s">
        <v>33</v>
      </c>
      <c r="AX905" s="13" t="s">
        <v>78</v>
      </c>
      <c r="AY905" s="244" t="s">
        <v>162</v>
      </c>
    </row>
    <row r="906" s="14" customFormat="1">
      <c r="A906" s="14"/>
      <c r="B906" s="245"/>
      <c r="C906" s="246"/>
      <c r="D906" s="236" t="s">
        <v>170</v>
      </c>
      <c r="E906" s="247" t="s">
        <v>1</v>
      </c>
      <c r="F906" s="248" t="s">
        <v>1732</v>
      </c>
      <c r="G906" s="246"/>
      <c r="H906" s="249">
        <v>46.664999999999999</v>
      </c>
      <c r="I906" s="250"/>
      <c r="J906" s="246"/>
      <c r="K906" s="246"/>
      <c r="L906" s="251"/>
      <c r="M906" s="252"/>
      <c r="N906" s="253"/>
      <c r="O906" s="253"/>
      <c r="P906" s="253"/>
      <c r="Q906" s="253"/>
      <c r="R906" s="253"/>
      <c r="S906" s="253"/>
      <c r="T906" s="25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5" t="s">
        <v>170</v>
      </c>
      <c r="AU906" s="255" t="s">
        <v>87</v>
      </c>
      <c r="AV906" s="14" t="s">
        <v>87</v>
      </c>
      <c r="AW906" s="14" t="s">
        <v>33</v>
      </c>
      <c r="AX906" s="14" t="s">
        <v>78</v>
      </c>
      <c r="AY906" s="255" t="s">
        <v>162</v>
      </c>
    </row>
    <row r="907" s="13" customFormat="1">
      <c r="A907" s="13"/>
      <c r="B907" s="234"/>
      <c r="C907" s="235"/>
      <c r="D907" s="236" t="s">
        <v>170</v>
      </c>
      <c r="E907" s="237" t="s">
        <v>1</v>
      </c>
      <c r="F907" s="238" t="s">
        <v>1369</v>
      </c>
      <c r="G907" s="235"/>
      <c r="H907" s="237" t="s">
        <v>1</v>
      </c>
      <c r="I907" s="239"/>
      <c r="J907" s="235"/>
      <c r="K907" s="235"/>
      <c r="L907" s="240"/>
      <c r="M907" s="241"/>
      <c r="N907" s="242"/>
      <c r="O907" s="242"/>
      <c r="P907" s="242"/>
      <c r="Q907" s="242"/>
      <c r="R907" s="242"/>
      <c r="S907" s="242"/>
      <c r="T907" s="24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4" t="s">
        <v>170</v>
      </c>
      <c r="AU907" s="244" t="s">
        <v>87</v>
      </c>
      <c r="AV907" s="13" t="s">
        <v>34</v>
      </c>
      <c r="AW907" s="13" t="s">
        <v>33</v>
      </c>
      <c r="AX907" s="13" t="s">
        <v>78</v>
      </c>
      <c r="AY907" s="244" t="s">
        <v>162</v>
      </c>
    </row>
    <row r="908" s="14" customFormat="1">
      <c r="A908" s="14"/>
      <c r="B908" s="245"/>
      <c r="C908" s="246"/>
      <c r="D908" s="236" t="s">
        <v>170</v>
      </c>
      <c r="E908" s="247" t="s">
        <v>1</v>
      </c>
      <c r="F908" s="248" t="s">
        <v>1733</v>
      </c>
      <c r="G908" s="246"/>
      <c r="H908" s="249">
        <v>65.219999999999999</v>
      </c>
      <c r="I908" s="250"/>
      <c r="J908" s="246"/>
      <c r="K908" s="246"/>
      <c r="L908" s="251"/>
      <c r="M908" s="252"/>
      <c r="N908" s="253"/>
      <c r="O908" s="253"/>
      <c r="P908" s="253"/>
      <c r="Q908" s="253"/>
      <c r="R908" s="253"/>
      <c r="S908" s="253"/>
      <c r="T908" s="25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5" t="s">
        <v>170</v>
      </c>
      <c r="AU908" s="255" t="s">
        <v>87</v>
      </c>
      <c r="AV908" s="14" t="s">
        <v>87</v>
      </c>
      <c r="AW908" s="14" t="s">
        <v>33</v>
      </c>
      <c r="AX908" s="14" t="s">
        <v>78</v>
      </c>
      <c r="AY908" s="255" t="s">
        <v>162</v>
      </c>
    </row>
    <row r="909" s="14" customFormat="1">
      <c r="A909" s="14"/>
      <c r="B909" s="245"/>
      <c r="C909" s="246"/>
      <c r="D909" s="236" t="s">
        <v>170</v>
      </c>
      <c r="E909" s="247" t="s">
        <v>1</v>
      </c>
      <c r="F909" s="248" t="s">
        <v>1734</v>
      </c>
      <c r="G909" s="246"/>
      <c r="H909" s="249">
        <v>27.399999999999999</v>
      </c>
      <c r="I909" s="250"/>
      <c r="J909" s="246"/>
      <c r="K909" s="246"/>
      <c r="L909" s="251"/>
      <c r="M909" s="252"/>
      <c r="N909" s="253"/>
      <c r="O909" s="253"/>
      <c r="P909" s="253"/>
      <c r="Q909" s="253"/>
      <c r="R909" s="253"/>
      <c r="S909" s="253"/>
      <c r="T909" s="25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5" t="s">
        <v>170</v>
      </c>
      <c r="AU909" s="255" t="s">
        <v>87</v>
      </c>
      <c r="AV909" s="14" t="s">
        <v>87</v>
      </c>
      <c r="AW909" s="14" t="s">
        <v>33</v>
      </c>
      <c r="AX909" s="14" t="s">
        <v>78</v>
      </c>
      <c r="AY909" s="255" t="s">
        <v>162</v>
      </c>
    </row>
    <row r="910" s="15" customFormat="1">
      <c r="A910" s="15"/>
      <c r="B910" s="256"/>
      <c r="C910" s="257"/>
      <c r="D910" s="236" t="s">
        <v>170</v>
      </c>
      <c r="E910" s="258" t="s">
        <v>1</v>
      </c>
      <c r="F910" s="259" t="s">
        <v>180</v>
      </c>
      <c r="G910" s="257"/>
      <c r="H910" s="260">
        <v>139.285</v>
      </c>
      <c r="I910" s="261"/>
      <c r="J910" s="257"/>
      <c r="K910" s="257"/>
      <c r="L910" s="262"/>
      <c r="M910" s="263"/>
      <c r="N910" s="264"/>
      <c r="O910" s="264"/>
      <c r="P910" s="264"/>
      <c r="Q910" s="264"/>
      <c r="R910" s="264"/>
      <c r="S910" s="264"/>
      <c r="T910" s="265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66" t="s">
        <v>170</v>
      </c>
      <c r="AU910" s="266" t="s">
        <v>87</v>
      </c>
      <c r="AV910" s="15" t="s">
        <v>168</v>
      </c>
      <c r="AW910" s="15" t="s">
        <v>33</v>
      </c>
      <c r="AX910" s="15" t="s">
        <v>34</v>
      </c>
      <c r="AY910" s="266" t="s">
        <v>162</v>
      </c>
    </row>
    <row r="911" s="2" customFormat="1" ht="33" customHeight="1">
      <c r="A911" s="39"/>
      <c r="B911" s="40"/>
      <c r="C911" s="220" t="s">
        <v>1077</v>
      </c>
      <c r="D911" s="220" t="s">
        <v>164</v>
      </c>
      <c r="E911" s="221" t="s">
        <v>997</v>
      </c>
      <c r="F911" s="222" t="s">
        <v>998</v>
      </c>
      <c r="G911" s="223" t="s">
        <v>167</v>
      </c>
      <c r="H911" s="224">
        <v>139.285</v>
      </c>
      <c r="I911" s="225"/>
      <c r="J911" s="226">
        <f>ROUND(I911*H911,1)</f>
        <v>0</v>
      </c>
      <c r="K911" s="227"/>
      <c r="L911" s="45"/>
      <c r="M911" s="228" t="s">
        <v>1</v>
      </c>
      <c r="N911" s="229" t="s">
        <v>43</v>
      </c>
      <c r="O911" s="92"/>
      <c r="P911" s="230">
        <f>O911*H911</f>
        <v>0</v>
      </c>
      <c r="Q911" s="230">
        <v>0.00034499999999999998</v>
      </c>
      <c r="R911" s="230">
        <f>Q911*H911</f>
        <v>0.048053324999999994</v>
      </c>
      <c r="S911" s="230">
        <v>0</v>
      </c>
      <c r="T911" s="231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32" t="s">
        <v>249</v>
      </c>
      <c r="AT911" s="232" t="s">
        <v>164</v>
      </c>
      <c r="AU911" s="232" t="s">
        <v>87</v>
      </c>
      <c r="AY911" s="18" t="s">
        <v>162</v>
      </c>
      <c r="BE911" s="233">
        <f>IF(N911="základní",J911,0)</f>
        <v>0</v>
      </c>
      <c r="BF911" s="233">
        <f>IF(N911="snížená",J911,0)</f>
        <v>0</v>
      </c>
      <c r="BG911" s="233">
        <f>IF(N911="zákl. přenesená",J911,0)</f>
        <v>0</v>
      </c>
      <c r="BH911" s="233">
        <f>IF(N911="sníž. přenesená",J911,0)</f>
        <v>0</v>
      </c>
      <c r="BI911" s="233">
        <f>IF(N911="nulová",J911,0)</f>
        <v>0</v>
      </c>
      <c r="BJ911" s="18" t="s">
        <v>34</v>
      </c>
      <c r="BK911" s="233">
        <f>ROUND(I911*H911,1)</f>
        <v>0</v>
      </c>
      <c r="BL911" s="18" t="s">
        <v>249</v>
      </c>
      <c r="BM911" s="232" t="s">
        <v>1792</v>
      </c>
    </row>
    <row r="912" s="2" customFormat="1" ht="16.5" customHeight="1">
      <c r="A912" s="39"/>
      <c r="B912" s="40"/>
      <c r="C912" s="220" t="s">
        <v>1085</v>
      </c>
      <c r="D912" s="220" t="s">
        <v>164</v>
      </c>
      <c r="E912" s="221" t="s">
        <v>1001</v>
      </c>
      <c r="F912" s="222" t="s">
        <v>1002</v>
      </c>
      <c r="G912" s="223" t="s">
        <v>392</v>
      </c>
      <c r="H912" s="224">
        <v>17.920000000000002</v>
      </c>
      <c r="I912" s="225"/>
      <c r="J912" s="226">
        <f>ROUND(I912*H912,1)</f>
        <v>0</v>
      </c>
      <c r="K912" s="227"/>
      <c r="L912" s="45"/>
      <c r="M912" s="228" t="s">
        <v>1</v>
      </c>
      <c r="N912" s="229" t="s">
        <v>43</v>
      </c>
      <c r="O912" s="92"/>
      <c r="P912" s="230">
        <f>O912*H912</f>
        <v>0</v>
      </c>
      <c r="Q912" s="230">
        <v>0.00364</v>
      </c>
      <c r="R912" s="230">
        <f>Q912*H912</f>
        <v>0.065228800000000003</v>
      </c>
      <c r="S912" s="230">
        <v>0</v>
      </c>
      <c r="T912" s="231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2" t="s">
        <v>249</v>
      </c>
      <c r="AT912" s="232" t="s">
        <v>164</v>
      </c>
      <c r="AU912" s="232" t="s">
        <v>87</v>
      </c>
      <c r="AY912" s="18" t="s">
        <v>162</v>
      </c>
      <c r="BE912" s="233">
        <f>IF(N912="základní",J912,0)</f>
        <v>0</v>
      </c>
      <c r="BF912" s="233">
        <f>IF(N912="snížená",J912,0)</f>
        <v>0</v>
      </c>
      <c r="BG912" s="233">
        <f>IF(N912="zákl. přenesená",J912,0)</f>
        <v>0</v>
      </c>
      <c r="BH912" s="233">
        <f>IF(N912="sníž. přenesená",J912,0)</f>
        <v>0</v>
      </c>
      <c r="BI912" s="233">
        <f>IF(N912="nulová",J912,0)</f>
        <v>0</v>
      </c>
      <c r="BJ912" s="18" t="s">
        <v>34</v>
      </c>
      <c r="BK912" s="233">
        <f>ROUND(I912*H912,1)</f>
        <v>0</v>
      </c>
      <c r="BL912" s="18" t="s">
        <v>249</v>
      </c>
      <c r="BM912" s="232" t="s">
        <v>1793</v>
      </c>
    </row>
    <row r="913" s="13" customFormat="1">
      <c r="A913" s="13"/>
      <c r="B913" s="234"/>
      <c r="C913" s="235"/>
      <c r="D913" s="236" t="s">
        <v>170</v>
      </c>
      <c r="E913" s="237" t="s">
        <v>1</v>
      </c>
      <c r="F913" s="238" t="s">
        <v>1715</v>
      </c>
      <c r="G913" s="235"/>
      <c r="H913" s="237" t="s">
        <v>1</v>
      </c>
      <c r="I913" s="239"/>
      <c r="J913" s="235"/>
      <c r="K913" s="235"/>
      <c r="L913" s="240"/>
      <c r="M913" s="241"/>
      <c r="N913" s="242"/>
      <c r="O913" s="242"/>
      <c r="P913" s="242"/>
      <c r="Q913" s="242"/>
      <c r="R913" s="242"/>
      <c r="S913" s="242"/>
      <c r="T913" s="24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4" t="s">
        <v>170</v>
      </c>
      <c r="AU913" s="244" t="s">
        <v>87</v>
      </c>
      <c r="AV913" s="13" t="s">
        <v>34</v>
      </c>
      <c r="AW913" s="13" t="s">
        <v>33</v>
      </c>
      <c r="AX913" s="13" t="s">
        <v>78</v>
      </c>
      <c r="AY913" s="244" t="s">
        <v>162</v>
      </c>
    </row>
    <row r="914" s="14" customFormat="1">
      <c r="A914" s="14"/>
      <c r="B914" s="245"/>
      <c r="C914" s="246"/>
      <c r="D914" s="236" t="s">
        <v>170</v>
      </c>
      <c r="E914" s="247" t="s">
        <v>1</v>
      </c>
      <c r="F914" s="248" t="s">
        <v>1794</v>
      </c>
      <c r="G914" s="246"/>
      <c r="H914" s="249">
        <v>9.6799999999999997</v>
      </c>
      <c r="I914" s="250"/>
      <c r="J914" s="246"/>
      <c r="K914" s="246"/>
      <c r="L914" s="251"/>
      <c r="M914" s="252"/>
      <c r="N914" s="253"/>
      <c r="O914" s="253"/>
      <c r="P914" s="253"/>
      <c r="Q914" s="253"/>
      <c r="R914" s="253"/>
      <c r="S914" s="253"/>
      <c r="T914" s="25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5" t="s">
        <v>170</v>
      </c>
      <c r="AU914" s="255" t="s">
        <v>87</v>
      </c>
      <c r="AV914" s="14" t="s">
        <v>87</v>
      </c>
      <c r="AW914" s="14" t="s">
        <v>33</v>
      </c>
      <c r="AX914" s="14" t="s">
        <v>78</v>
      </c>
      <c r="AY914" s="255" t="s">
        <v>162</v>
      </c>
    </row>
    <row r="915" s="13" customFormat="1">
      <c r="A915" s="13"/>
      <c r="B915" s="234"/>
      <c r="C915" s="235"/>
      <c r="D915" s="236" t="s">
        <v>170</v>
      </c>
      <c r="E915" s="237" t="s">
        <v>1</v>
      </c>
      <c r="F915" s="238" t="s">
        <v>1369</v>
      </c>
      <c r="G915" s="235"/>
      <c r="H915" s="237" t="s">
        <v>1</v>
      </c>
      <c r="I915" s="239"/>
      <c r="J915" s="235"/>
      <c r="K915" s="235"/>
      <c r="L915" s="240"/>
      <c r="M915" s="241"/>
      <c r="N915" s="242"/>
      <c r="O915" s="242"/>
      <c r="P915" s="242"/>
      <c r="Q915" s="242"/>
      <c r="R915" s="242"/>
      <c r="S915" s="242"/>
      <c r="T915" s="24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4" t="s">
        <v>170</v>
      </c>
      <c r="AU915" s="244" t="s">
        <v>87</v>
      </c>
      <c r="AV915" s="13" t="s">
        <v>34</v>
      </c>
      <c r="AW915" s="13" t="s">
        <v>33</v>
      </c>
      <c r="AX915" s="13" t="s">
        <v>78</v>
      </c>
      <c r="AY915" s="244" t="s">
        <v>162</v>
      </c>
    </row>
    <row r="916" s="14" customFormat="1">
      <c r="A916" s="14"/>
      <c r="B916" s="245"/>
      <c r="C916" s="246"/>
      <c r="D916" s="236" t="s">
        <v>170</v>
      </c>
      <c r="E916" s="247" t="s">
        <v>1</v>
      </c>
      <c r="F916" s="248" t="s">
        <v>1770</v>
      </c>
      <c r="G916" s="246"/>
      <c r="H916" s="249">
        <v>8.2400000000000002</v>
      </c>
      <c r="I916" s="250"/>
      <c r="J916" s="246"/>
      <c r="K916" s="246"/>
      <c r="L916" s="251"/>
      <c r="M916" s="252"/>
      <c r="N916" s="253"/>
      <c r="O916" s="253"/>
      <c r="P916" s="253"/>
      <c r="Q916" s="253"/>
      <c r="R916" s="253"/>
      <c r="S916" s="253"/>
      <c r="T916" s="254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5" t="s">
        <v>170</v>
      </c>
      <c r="AU916" s="255" t="s">
        <v>87</v>
      </c>
      <c r="AV916" s="14" t="s">
        <v>87</v>
      </c>
      <c r="AW916" s="14" t="s">
        <v>33</v>
      </c>
      <c r="AX916" s="14" t="s">
        <v>78</v>
      </c>
      <c r="AY916" s="255" t="s">
        <v>162</v>
      </c>
    </row>
    <row r="917" s="15" customFormat="1">
      <c r="A917" s="15"/>
      <c r="B917" s="256"/>
      <c r="C917" s="257"/>
      <c r="D917" s="236" t="s">
        <v>170</v>
      </c>
      <c r="E917" s="258" t="s">
        <v>1</v>
      </c>
      <c r="F917" s="259" t="s">
        <v>180</v>
      </c>
      <c r="G917" s="257"/>
      <c r="H917" s="260">
        <v>17.920000000000002</v>
      </c>
      <c r="I917" s="261"/>
      <c r="J917" s="257"/>
      <c r="K917" s="257"/>
      <c r="L917" s="262"/>
      <c r="M917" s="263"/>
      <c r="N917" s="264"/>
      <c r="O917" s="264"/>
      <c r="P917" s="264"/>
      <c r="Q917" s="264"/>
      <c r="R917" s="264"/>
      <c r="S917" s="264"/>
      <c r="T917" s="265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66" t="s">
        <v>170</v>
      </c>
      <c r="AU917" s="266" t="s">
        <v>87</v>
      </c>
      <c r="AV917" s="15" t="s">
        <v>168</v>
      </c>
      <c r="AW917" s="15" t="s">
        <v>33</v>
      </c>
      <c r="AX917" s="15" t="s">
        <v>34</v>
      </c>
      <c r="AY917" s="266" t="s">
        <v>162</v>
      </c>
    </row>
    <row r="918" s="2" customFormat="1" ht="24.15" customHeight="1">
      <c r="A918" s="39"/>
      <c r="B918" s="40"/>
      <c r="C918" s="220" t="s">
        <v>1091</v>
      </c>
      <c r="D918" s="220" t="s">
        <v>164</v>
      </c>
      <c r="E918" s="221" t="s">
        <v>1005</v>
      </c>
      <c r="F918" s="222" t="s">
        <v>1006</v>
      </c>
      <c r="G918" s="223" t="s">
        <v>392</v>
      </c>
      <c r="H918" s="224">
        <v>17.920000000000002</v>
      </c>
      <c r="I918" s="225"/>
      <c r="J918" s="226">
        <f>ROUND(I918*H918,1)</f>
        <v>0</v>
      </c>
      <c r="K918" s="227"/>
      <c r="L918" s="45"/>
      <c r="M918" s="228" t="s">
        <v>1</v>
      </c>
      <c r="N918" s="229" t="s">
        <v>43</v>
      </c>
      <c r="O918" s="92"/>
      <c r="P918" s="230">
        <f>O918*H918</f>
        <v>0</v>
      </c>
      <c r="Q918" s="230">
        <v>0.00228385</v>
      </c>
      <c r="R918" s="230">
        <f>Q918*H918</f>
        <v>0.040926592000000005</v>
      </c>
      <c r="S918" s="230">
        <v>0</v>
      </c>
      <c r="T918" s="231">
        <f>S918*H918</f>
        <v>0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32" t="s">
        <v>249</v>
      </c>
      <c r="AT918" s="232" t="s">
        <v>164</v>
      </c>
      <c r="AU918" s="232" t="s">
        <v>87</v>
      </c>
      <c r="AY918" s="18" t="s">
        <v>162</v>
      </c>
      <c r="BE918" s="233">
        <f>IF(N918="základní",J918,0)</f>
        <v>0</v>
      </c>
      <c r="BF918" s="233">
        <f>IF(N918="snížená",J918,0)</f>
        <v>0</v>
      </c>
      <c r="BG918" s="233">
        <f>IF(N918="zákl. přenesená",J918,0)</f>
        <v>0</v>
      </c>
      <c r="BH918" s="233">
        <f>IF(N918="sníž. přenesená",J918,0)</f>
        <v>0</v>
      </c>
      <c r="BI918" s="233">
        <f>IF(N918="nulová",J918,0)</f>
        <v>0</v>
      </c>
      <c r="BJ918" s="18" t="s">
        <v>34</v>
      </c>
      <c r="BK918" s="233">
        <f>ROUND(I918*H918,1)</f>
        <v>0</v>
      </c>
      <c r="BL918" s="18" t="s">
        <v>249</v>
      </c>
      <c r="BM918" s="232" t="s">
        <v>1795</v>
      </c>
    </row>
    <row r="919" s="13" customFormat="1">
      <c r="A919" s="13"/>
      <c r="B919" s="234"/>
      <c r="C919" s="235"/>
      <c r="D919" s="236" t="s">
        <v>170</v>
      </c>
      <c r="E919" s="237" t="s">
        <v>1</v>
      </c>
      <c r="F919" s="238" t="s">
        <v>1715</v>
      </c>
      <c r="G919" s="235"/>
      <c r="H919" s="237" t="s">
        <v>1</v>
      </c>
      <c r="I919" s="239"/>
      <c r="J919" s="235"/>
      <c r="K919" s="235"/>
      <c r="L919" s="240"/>
      <c r="M919" s="241"/>
      <c r="N919" s="242"/>
      <c r="O919" s="242"/>
      <c r="P919" s="242"/>
      <c r="Q919" s="242"/>
      <c r="R919" s="242"/>
      <c r="S919" s="242"/>
      <c r="T919" s="24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4" t="s">
        <v>170</v>
      </c>
      <c r="AU919" s="244" t="s">
        <v>87</v>
      </c>
      <c r="AV919" s="13" t="s">
        <v>34</v>
      </c>
      <c r="AW919" s="13" t="s">
        <v>33</v>
      </c>
      <c r="AX919" s="13" t="s">
        <v>78</v>
      </c>
      <c r="AY919" s="244" t="s">
        <v>162</v>
      </c>
    </row>
    <row r="920" s="14" customFormat="1">
      <c r="A920" s="14"/>
      <c r="B920" s="245"/>
      <c r="C920" s="246"/>
      <c r="D920" s="236" t="s">
        <v>170</v>
      </c>
      <c r="E920" s="247" t="s">
        <v>1</v>
      </c>
      <c r="F920" s="248" t="s">
        <v>1794</v>
      </c>
      <c r="G920" s="246"/>
      <c r="H920" s="249">
        <v>9.6799999999999997</v>
      </c>
      <c r="I920" s="250"/>
      <c r="J920" s="246"/>
      <c r="K920" s="246"/>
      <c r="L920" s="251"/>
      <c r="M920" s="252"/>
      <c r="N920" s="253"/>
      <c r="O920" s="253"/>
      <c r="P920" s="253"/>
      <c r="Q920" s="253"/>
      <c r="R920" s="253"/>
      <c r="S920" s="253"/>
      <c r="T920" s="254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5" t="s">
        <v>170</v>
      </c>
      <c r="AU920" s="255" t="s">
        <v>87</v>
      </c>
      <c r="AV920" s="14" t="s">
        <v>87</v>
      </c>
      <c r="AW920" s="14" t="s">
        <v>33</v>
      </c>
      <c r="AX920" s="14" t="s">
        <v>78</v>
      </c>
      <c r="AY920" s="255" t="s">
        <v>162</v>
      </c>
    </row>
    <row r="921" s="13" customFormat="1">
      <c r="A921" s="13"/>
      <c r="B921" s="234"/>
      <c r="C921" s="235"/>
      <c r="D921" s="236" t="s">
        <v>170</v>
      </c>
      <c r="E921" s="237" t="s">
        <v>1</v>
      </c>
      <c r="F921" s="238" t="s">
        <v>1369</v>
      </c>
      <c r="G921" s="235"/>
      <c r="H921" s="237" t="s">
        <v>1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4" t="s">
        <v>170</v>
      </c>
      <c r="AU921" s="244" t="s">
        <v>87</v>
      </c>
      <c r="AV921" s="13" t="s">
        <v>34</v>
      </c>
      <c r="AW921" s="13" t="s">
        <v>33</v>
      </c>
      <c r="AX921" s="13" t="s">
        <v>78</v>
      </c>
      <c r="AY921" s="244" t="s">
        <v>162</v>
      </c>
    </row>
    <row r="922" s="14" customFormat="1">
      <c r="A922" s="14"/>
      <c r="B922" s="245"/>
      <c r="C922" s="246"/>
      <c r="D922" s="236" t="s">
        <v>170</v>
      </c>
      <c r="E922" s="247" t="s">
        <v>1</v>
      </c>
      <c r="F922" s="248" t="s">
        <v>1770</v>
      </c>
      <c r="G922" s="246"/>
      <c r="H922" s="249">
        <v>8.2400000000000002</v>
      </c>
      <c r="I922" s="250"/>
      <c r="J922" s="246"/>
      <c r="K922" s="246"/>
      <c r="L922" s="251"/>
      <c r="M922" s="252"/>
      <c r="N922" s="253"/>
      <c r="O922" s="253"/>
      <c r="P922" s="253"/>
      <c r="Q922" s="253"/>
      <c r="R922" s="253"/>
      <c r="S922" s="253"/>
      <c r="T922" s="25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5" t="s">
        <v>170</v>
      </c>
      <c r="AU922" s="255" t="s">
        <v>87</v>
      </c>
      <c r="AV922" s="14" t="s">
        <v>87</v>
      </c>
      <c r="AW922" s="14" t="s">
        <v>33</v>
      </c>
      <c r="AX922" s="14" t="s">
        <v>78</v>
      </c>
      <c r="AY922" s="255" t="s">
        <v>162</v>
      </c>
    </row>
    <row r="923" s="15" customFormat="1">
      <c r="A923" s="15"/>
      <c r="B923" s="256"/>
      <c r="C923" s="257"/>
      <c r="D923" s="236" t="s">
        <v>170</v>
      </c>
      <c r="E923" s="258" t="s">
        <v>1</v>
      </c>
      <c r="F923" s="259" t="s">
        <v>180</v>
      </c>
      <c r="G923" s="257"/>
      <c r="H923" s="260">
        <v>17.920000000000002</v>
      </c>
      <c r="I923" s="261"/>
      <c r="J923" s="257"/>
      <c r="K923" s="257"/>
      <c r="L923" s="262"/>
      <c r="M923" s="263"/>
      <c r="N923" s="264"/>
      <c r="O923" s="264"/>
      <c r="P923" s="264"/>
      <c r="Q923" s="264"/>
      <c r="R923" s="264"/>
      <c r="S923" s="264"/>
      <c r="T923" s="265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T923" s="266" t="s">
        <v>170</v>
      </c>
      <c r="AU923" s="266" t="s">
        <v>87</v>
      </c>
      <c r="AV923" s="15" t="s">
        <v>168</v>
      </c>
      <c r="AW923" s="15" t="s">
        <v>33</v>
      </c>
      <c r="AX923" s="15" t="s">
        <v>34</v>
      </c>
      <c r="AY923" s="266" t="s">
        <v>162</v>
      </c>
    </row>
    <row r="924" s="2" customFormat="1" ht="33" customHeight="1">
      <c r="A924" s="39"/>
      <c r="B924" s="40"/>
      <c r="C924" s="220" t="s">
        <v>1095</v>
      </c>
      <c r="D924" s="220" t="s">
        <v>164</v>
      </c>
      <c r="E924" s="221" t="s">
        <v>1796</v>
      </c>
      <c r="F924" s="222" t="s">
        <v>1797</v>
      </c>
      <c r="G924" s="223" t="s">
        <v>392</v>
      </c>
      <c r="H924" s="224">
        <v>37.5</v>
      </c>
      <c r="I924" s="225"/>
      <c r="J924" s="226">
        <f>ROUND(I924*H924,1)</f>
        <v>0</v>
      </c>
      <c r="K924" s="227"/>
      <c r="L924" s="45"/>
      <c r="M924" s="228" t="s">
        <v>1</v>
      </c>
      <c r="N924" s="229" t="s">
        <v>43</v>
      </c>
      <c r="O924" s="92"/>
      <c r="P924" s="230">
        <f>O924*H924</f>
        <v>0</v>
      </c>
      <c r="Q924" s="230">
        <v>0.0044251999999999998</v>
      </c>
      <c r="R924" s="230">
        <f>Q924*H924</f>
        <v>0.16594499999999998</v>
      </c>
      <c r="S924" s="230">
        <v>0</v>
      </c>
      <c r="T924" s="231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32" t="s">
        <v>249</v>
      </c>
      <c r="AT924" s="232" t="s">
        <v>164</v>
      </c>
      <c r="AU924" s="232" t="s">
        <v>87</v>
      </c>
      <c r="AY924" s="18" t="s">
        <v>162</v>
      </c>
      <c r="BE924" s="233">
        <f>IF(N924="základní",J924,0)</f>
        <v>0</v>
      </c>
      <c r="BF924" s="233">
        <f>IF(N924="snížená",J924,0)</f>
        <v>0</v>
      </c>
      <c r="BG924" s="233">
        <f>IF(N924="zákl. přenesená",J924,0)</f>
        <v>0</v>
      </c>
      <c r="BH924" s="233">
        <f>IF(N924="sníž. přenesená",J924,0)</f>
        <v>0</v>
      </c>
      <c r="BI924" s="233">
        <f>IF(N924="nulová",J924,0)</f>
        <v>0</v>
      </c>
      <c r="BJ924" s="18" t="s">
        <v>34</v>
      </c>
      <c r="BK924" s="233">
        <f>ROUND(I924*H924,1)</f>
        <v>0</v>
      </c>
      <c r="BL924" s="18" t="s">
        <v>249</v>
      </c>
      <c r="BM924" s="232" t="s">
        <v>1798</v>
      </c>
    </row>
    <row r="925" s="13" customFormat="1">
      <c r="A925" s="13"/>
      <c r="B925" s="234"/>
      <c r="C925" s="235"/>
      <c r="D925" s="236" t="s">
        <v>170</v>
      </c>
      <c r="E925" s="237" t="s">
        <v>1</v>
      </c>
      <c r="F925" s="238" t="s">
        <v>1799</v>
      </c>
      <c r="G925" s="235"/>
      <c r="H925" s="237" t="s">
        <v>1</v>
      </c>
      <c r="I925" s="239"/>
      <c r="J925" s="235"/>
      <c r="K925" s="235"/>
      <c r="L925" s="240"/>
      <c r="M925" s="241"/>
      <c r="N925" s="242"/>
      <c r="O925" s="242"/>
      <c r="P925" s="242"/>
      <c r="Q925" s="242"/>
      <c r="R925" s="242"/>
      <c r="S925" s="242"/>
      <c r="T925" s="24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4" t="s">
        <v>170</v>
      </c>
      <c r="AU925" s="244" t="s">
        <v>87</v>
      </c>
      <c r="AV925" s="13" t="s">
        <v>34</v>
      </c>
      <c r="AW925" s="13" t="s">
        <v>33</v>
      </c>
      <c r="AX925" s="13" t="s">
        <v>78</v>
      </c>
      <c r="AY925" s="244" t="s">
        <v>162</v>
      </c>
    </row>
    <row r="926" s="14" customFormat="1">
      <c r="A926" s="14"/>
      <c r="B926" s="245"/>
      <c r="C926" s="246"/>
      <c r="D926" s="236" t="s">
        <v>170</v>
      </c>
      <c r="E926" s="247" t="s">
        <v>1</v>
      </c>
      <c r="F926" s="248" t="s">
        <v>1800</v>
      </c>
      <c r="G926" s="246"/>
      <c r="H926" s="249">
        <v>37.5</v>
      </c>
      <c r="I926" s="250"/>
      <c r="J926" s="246"/>
      <c r="K926" s="246"/>
      <c r="L926" s="251"/>
      <c r="M926" s="252"/>
      <c r="N926" s="253"/>
      <c r="O926" s="253"/>
      <c r="P926" s="253"/>
      <c r="Q926" s="253"/>
      <c r="R926" s="253"/>
      <c r="S926" s="253"/>
      <c r="T926" s="254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5" t="s">
        <v>170</v>
      </c>
      <c r="AU926" s="255" t="s">
        <v>87</v>
      </c>
      <c r="AV926" s="14" t="s">
        <v>87</v>
      </c>
      <c r="AW926" s="14" t="s">
        <v>33</v>
      </c>
      <c r="AX926" s="14" t="s">
        <v>34</v>
      </c>
      <c r="AY926" s="255" t="s">
        <v>162</v>
      </c>
    </row>
    <row r="927" s="2" customFormat="1" ht="33" customHeight="1">
      <c r="A927" s="39"/>
      <c r="B927" s="40"/>
      <c r="C927" s="220" t="s">
        <v>1099</v>
      </c>
      <c r="D927" s="220" t="s">
        <v>164</v>
      </c>
      <c r="E927" s="221" t="s">
        <v>1015</v>
      </c>
      <c r="F927" s="222" t="s">
        <v>1016</v>
      </c>
      <c r="G927" s="223" t="s">
        <v>167</v>
      </c>
      <c r="H927" s="224">
        <v>41.625</v>
      </c>
      <c r="I927" s="225"/>
      <c r="J927" s="226">
        <f>ROUND(I927*H927,1)</f>
        <v>0</v>
      </c>
      <c r="K927" s="227"/>
      <c r="L927" s="45"/>
      <c r="M927" s="228" t="s">
        <v>1</v>
      </c>
      <c r="N927" s="229" t="s">
        <v>43</v>
      </c>
      <c r="O927" s="92"/>
      <c r="P927" s="230">
        <f>O927*H927</f>
        <v>0</v>
      </c>
      <c r="Q927" s="230">
        <v>0.0078280999999999993</v>
      </c>
      <c r="R927" s="230">
        <f>Q927*H927</f>
        <v>0.32584466249999999</v>
      </c>
      <c r="S927" s="230">
        <v>0</v>
      </c>
      <c r="T927" s="231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32" t="s">
        <v>249</v>
      </c>
      <c r="AT927" s="232" t="s">
        <v>164</v>
      </c>
      <c r="AU927" s="232" t="s">
        <v>87</v>
      </c>
      <c r="AY927" s="18" t="s">
        <v>162</v>
      </c>
      <c r="BE927" s="233">
        <f>IF(N927="základní",J927,0)</f>
        <v>0</v>
      </c>
      <c r="BF927" s="233">
        <f>IF(N927="snížená",J927,0)</f>
        <v>0</v>
      </c>
      <c r="BG927" s="233">
        <f>IF(N927="zákl. přenesená",J927,0)</f>
        <v>0</v>
      </c>
      <c r="BH927" s="233">
        <f>IF(N927="sníž. přenesená",J927,0)</f>
        <v>0</v>
      </c>
      <c r="BI927" s="233">
        <f>IF(N927="nulová",J927,0)</f>
        <v>0</v>
      </c>
      <c r="BJ927" s="18" t="s">
        <v>34</v>
      </c>
      <c r="BK927" s="233">
        <f>ROUND(I927*H927,1)</f>
        <v>0</v>
      </c>
      <c r="BL927" s="18" t="s">
        <v>249</v>
      </c>
      <c r="BM927" s="232" t="s">
        <v>1801</v>
      </c>
    </row>
    <row r="928" s="13" customFormat="1">
      <c r="A928" s="13"/>
      <c r="B928" s="234"/>
      <c r="C928" s="235"/>
      <c r="D928" s="236" t="s">
        <v>170</v>
      </c>
      <c r="E928" s="237" t="s">
        <v>1</v>
      </c>
      <c r="F928" s="238" t="s">
        <v>1802</v>
      </c>
      <c r="G928" s="235"/>
      <c r="H928" s="237" t="s">
        <v>1</v>
      </c>
      <c r="I928" s="239"/>
      <c r="J928" s="235"/>
      <c r="K928" s="235"/>
      <c r="L928" s="240"/>
      <c r="M928" s="241"/>
      <c r="N928" s="242"/>
      <c r="O928" s="242"/>
      <c r="P928" s="242"/>
      <c r="Q928" s="242"/>
      <c r="R928" s="242"/>
      <c r="S928" s="242"/>
      <c r="T928" s="24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4" t="s">
        <v>170</v>
      </c>
      <c r="AU928" s="244" t="s">
        <v>87</v>
      </c>
      <c r="AV928" s="13" t="s">
        <v>34</v>
      </c>
      <c r="AW928" s="13" t="s">
        <v>33</v>
      </c>
      <c r="AX928" s="13" t="s">
        <v>78</v>
      </c>
      <c r="AY928" s="244" t="s">
        <v>162</v>
      </c>
    </row>
    <row r="929" s="14" customFormat="1">
      <c r="A929" s="14"/>
      <c r="B929" s="245"/>
      <c r="C929" s="246"/>
      <c r="D929" s="236" t="s">
        <v>170</v>
      </c>
      <c r="E929" s="247" t="s">
        <v>1</v>
      </c>
      <c r="F929" s="248" t="s">
        <v>1803</v>
      </c>
      <c r="G929" s="246"/>
      <c r="H929" s="249">
        <v>41.625</v>
      </c>
      <c r="I929" s="250"/>
      <c r="J929" s="246"/>
      <c r="K929" s="246"/>
      <c r="L929" s="251"/>
      <c r="M929" s="252"/>
      <c r="N929" s="253"/>
      <c r="O929" s="253"/>
      <c r="P929" s="253"/>
      <c r="Q929" s="253"/>
      <c r="R929" s="253"/>
      <c r="S929" s="253"/>
      <c r="T929" s="254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5" t="s">
        <v>170</v>
      </c>
      <c r="AU929" s="255" t="s">
        <v>87</v>
      </c>
      <c r="AV929" s="14" t="s">
        <v>87</v>
      </c>
      <c r="AW929" s="14" t="s">
        <v>33</v>
      </c>
      <c r="AX929" s="14" t="s">
        <v>34</v>
      </c>
      <c r="AY929" s="255" t="s">
        <v>162</v>
      </c>
    </row>
    <row r="930" s="2" customFormat="1" ht="24.15" customHeight="1">
      <c r="A930" s="39"/>
      <c r="B930" s="40"/>
      <c r="C930" s="220" t="s">
        <v>1104</v>
      </c>
      <c r="D930" s="220" t="s">
        <v>164</v>
      </c>
      <c r="E930" s="221" t="s">
        <v>1027</v>
      </c>
      <c r="F930" s="222" t="s">
        <v>1028</v>
      </c>
      <c r="G930" s="223" t="s">
        <v>392</v>
      </c>
      <c r="H930" s="224">
        <v>130.55000000000001</v>
      </c>
      <c r="I930" s="225"/>
      <c r="J930" s="226">
        <f>ROUND(I930*H930,1)</f>
        <v>0</v>
      </c>
      <c r="K930" s="227"/>
      <c r="L930" s="45"/>
      <c r="M930" s="228" t="s">
        <v>1</v>
      </c>
      <c r="N930" s="229" t="s">
        <v>43</v>
      </c>
      <c r="O930" s="92"/>
      <c r="P930" s="230">
        <f>O930*H930</f>
        <v>0</v>
      </c>
      <c r="Q930" s="230">
        <v>0.002691466</v>
      </c>
      <c r="R930" s="230">
        <f>Q930*H930</f>
        <v>0.35137088630000002</v>
      </c>
      <c r="S930" s="230">
        <v>0</v>
      </c>
      <c r="T930" s="231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2" t="s">
        <v>249</v>
      </c>
      <c r="AT930" s="232" t="s">
        <v>164</v>
      </c>
      <c r="AU930" s="232" t="s">
        <v>87</v>
      </c>
      <c r="AY930" s="18" t="s">
        <v>162</v>
      </c>
      <c r="BE930" s="233">
        <f>IF(N930="základní",J930,0)</f>
        <v>0</v>
      </c>
      <c r="BF930" s="233">
        <f>IF(N930="snížená",J930,0)</f>
        <v>0</v>
      </c>
      <c r="BG930" s="233">
        <f>IF(N930="zákl. přenesená",J930,0)</f>
        <v>0</v>
      </c>
      <c r="BH930" s="233">
        <f>IF(N930="sníž. přenesená",J930,0)</f>
        <v>0</v>
      </c>
      <c r="BI930" s="233">
        <f>IF(N930="nulová",J930,0)</f>
        <v>0</v>
      </c>
      <c r="BJ930" s="18" t="s">
        <v>34</v>
      </c>
      <c r="BK930" s="233">
        <f>ROUND(I930*H930,1)</f>
        <v>0</v>
      </c>
      <c r="BL930" s="18" t="s">
        <v>249</v>
      </c>
      <c r="BM930" s="232" t="s">
        <v>1804</v>
      </c>
    </row>
    <row r="931" s="13" customFormat="1">
      <c r="A931" s="13"/>
      <c r="B931" s="234"/>
      <c r="C931" s="235"/>
      <c r="D931" s="236" t="s">
        <v>170</v>
      </c>
      <c r="E931" s="237" t="s">
        <v>1</v>
      </c>
      <c r="F931" s="238" t="s">
        <v>1805</v>
      </c>
      <c r="G931" s="235"/>
      <c r="H931" s="237" t="s">
        <v>1</v>
      </c>
      <c r="I931" s="239"/>
      <c r="J931" s="235"/>
      <c r="K931" s="235"/>
      <c r="L931" s="240"/>
      <c r="M931" s="241"/>
      <c r="N931" s="242"/>
      <c r="O931" s="242"/>
      <c r="P931" s="242"/>
      <c r="Q931" s="242"/>
      <c r="R931" s="242"/>
      <c r="S931" s="242"/>
      <c r="T931" s="24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4" t="s">
        <v>170</v>
      </c>
      <c r="AU931" s="244" t="s">
        <v>87</v>
      </c>
      <c r="AV931" s="13" t="s">
        <v>34</v>
      </c>
      <c r="AW931" s="13" t="s">
        <v>33</v>
      </c>
      <c r="AX931" s="13" t="s">
        <v>78</v>
      </c>
      <c r="AY931" s="244" t="s">
        <v>162</v>
      </c>
    </row>
    <row r="932" s="14" customFormat="1">
      <c r="A932" s="14"/>
      <c r="B932" s="245"/>
      <c r="C932" s="246"/>
      <c r="D932" s="236" t="s">
        <v>170</v>
      </c>
      <c r="E932" s="247" t="s">
        <v>1</v>
      </c>
      <c r="F932" s="248" t="s">
        <v>1806</v>
      </c>
      <c r="G932" s="246"/>
      <c r="H932" s="249">
        <v>16.25</v>
      </c>
      <c r="I932" s="250"/>
      <c r="J932" s="246"/>
      <c r="K932" s="246"/>
      <c r="L932" s="251"/>
      <c r="M932" s="252"/>
      <c r="N932" s="253"/>
      <c r="O932" s="253"/>
      <c r="P932" s="253"/>
      <c r="Q932" s="253"/>
      <c r="R932" s="253"/>
      <c r="S932" s="253"/>
      <c r="T932" s="25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5" t="s">
        <v>170</v>
      </c>
      <c r="AU932" s="255" t="s">
        <v>87</v>
      </c>
      <c r="AV932" s="14" t="s">
        <v>87</v>
      </c>
      <c r="AW932" s="14" t="s">
        <v>33</v>
      </c>
      <c r="AX932" s="14" t="s">
        <v>78</v>
      </c>
      <c r="AY932" s="255" t="s">
        <v>162</v>
      </c>
    </row>
    <row r="933" s="13" customFormat="1">
      <c r="A933" s="13"/>
      <c r="B933" s="234"/>
      <c r="C933" s="235"/>
      <c r="D933" s="236" t="s">
        <v>170</v>
      </c>
      <c r="E933" s="237" t="s">
        <v>1</v>
      </c>
      <c r="F933" s="238" t="s">
        <v>1807</v>
      </c>
      <c r="G933" s="235"/>
      <c r="H933" s="237" t="s">
        <v>1</v>
      </c>
      <c r="I933" s="239"/>
      <c r="J933" s="235"/>
      <c r="K933" s="235"/>
      <c r="L933" s="240"/>
      <c r="M933" s="241"/>
      <c r="N933" s="242"/>
      <c r="O933" s="242"/>
      <c r="P933" s="242"/>
      <c r="Q933" s="242"/>
      <c r="R933" s="242"/>
      <c r="S933" s="242"/>
      <c r="T933" s="24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4" t="s">
        <v>170</v>
      </c>
      <c r="AU933" s="244" t="s">
        <v>87</v>
      </c>
      <c r="AV933" s="13" t="s">
        <v>34</v>
      </c>
      <c r="AW933" s="13" t="s">
        <v>33</v>
      </c>
      <c r="AX933" s="13" t="s">
        <v>78</v>
      </c>
      <c r="AY933" s="244" t="s">
        <v>162</v>
      </c>
    </row>
    <row r="934" s="14" customFormat="1">
      <c r="A934" s="14"/>
      <c r="B934" s="245"/>
      <c r="C934" s="246"/>
      <c r="D934" s="236" t="s">
        <v>170</v>
      </c>
      <c r="E934" s="247" t="s">
        <v>1</v>
      </c>
      <c r="F934" s="248" t="s">
        <v>1473</v>
      </c>
      <c r="G934" s="246"/>
      <c r="H934" s="249">
        <v>8.4000000000000004</v>
      </c>
      <c r="I934" s="250"/>
      <c r="J934" s="246"/>
      <c r="K934" s="246"/>
      <c r="L934" s="251"/>
      <c r="M934" s="252"/>
      <c r="N934" s="253"/>
      <c r="O934" s="253"/>
      <c r="P934" s="253"/>
      <c r="Q934" s="253"/>
      <c r="R934" s="253"/>
      <c r="S934" s="253"/>
      <c r="T934" s="25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5" t="s">
        <v>170</v>
      </c>
      <c r="AU934" s="255" t="s">
        <v>87</v>
      </c>
      <c r="AV934" s="14" t="s">
        <v>87</v>
      </c>
      <c r="AW934" s="14" t="s">
        <v>33</v>
      </c>
      <c r="AX934" s="14" t="s">
        <v>78</v>
      </c>
      <c r="AY934" s="255" t="s">
        <v>162</v>
      </c>
    </row>
    <row r="935" s="13" customFormat="1">
      <c r="A935" s="13"/>
      <c r="B935" s="234"/>
      <c r="C935" s="235"/>
      <c r="D935" s="236" t="s">
        <v>170</v>
      </c>
      <c r="E935" s="237" t="s">
        <v>1</v>
      </c>
      <c r="F935" s="238" t="s">
        <v>1808</v>
      </c>
      <c r="G935" s="235"/>
      <c r="H935" s="237" t="s">
        <v>1</v>
      </c>
      <c r="I935" s="239"/>
      <c r="J935" s="235"/>
      <c r="K935" s="235"/>
      <c r="L935" s="240"/>
      <c r="M935" s="241"/>
      <c r="N935" s="242"/>
      <c r="O935" s="242"/>
      <c r="P935" s="242"/>
      <c r="Q935" s="242"/>
      <c r="R935" s="242"/>
      <c r="S935" s="242"/>
      <c r="T935" s="24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4" t="s">
        <v>170</v>
      </c>
      <c r="AU935" s="244" t="s">
        <v>87</v>
      </c>
      <c r="AV935" s="13" t="s">
        <v>34</v>
      </c>
      <c r="AW935" s="13" t="s">
        <v>33</v>
      </c>
      <c r="AX935" s="13" t="s">
        <v>78</v>
      </c>
      <c r="AY935" s="244" t="s">
        <v>162</v>
      </c>
    </row>
    <row r="936" s="14" customFormat="1">
      <c r="A936" s="14"/>
      <c r="B936" s="245"/>
      <c r="C936" s="246"/>
      <c r="D936" s="236" t="s">
        <v>170</v>
      </c>
      <c r="E936" s="247" t="s">
        <v>1</v>
      </c>
      <c r="F936" s="248" t="s">
        <v>1809</v>
      </c>
      <c r="G936" s="246"/>
      <c r="H936" s="249">
        <v>91.5</v>
      </c>
      <c r="I936" s="250"/>
      <c r="J936" s="246"/>
      <c r="K936" s="246"/>
      <c r="L936" s="251"/>
      <c r="M936" s="252"/>
      <c r="N936" s="253"/>
      <c r="O936" s="253"/>
      <c r="P936" s="253"/>
      <c r="Q936" s="253"/>
      <c r="R936" s="253"/>
      <c r="S936" s="253"/>
      <c r="T936" s="25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5" t="s">
        <v>170</v>
      </c>
      <c r="AU936" s="255" t="s">
        <v>87</v>
      </c>
      <c r="AV936" s="14" t="s">
        <v>87</v>
      </c>
      <c r="AW936" s="14" t="s">
        <v>33</v>
      </c>
      <c r="AX936" s="14" t="s">
        <v>78</v>
      </c>
      <c r="AY936" s="255" t="s">
        <v>162</v>
      </c>
    </row>
    <row r="937" s="13" customFormat="1">
      <c r="A937" s="13"/>
      <c r="B937" s="234"/>
      <c r="C937" s="235"/>
      <c r="D937" s="236" t="s">
        <v>170</v>
      </c>
      <c r="E937" s="237" t="s">
        <v>1</v>
      </c>
      <c r="F937" s="238" t="s">
        <v>1034</v>
      </c>
      <c r="G937" s="235"/>
      <c r="H937" s="237" t="s">
        <v>1</v>
      </c>
      <c r="I937" s="239"/>
      <c r="J937" s="235"/>
      <c r="K937" s="235"/>
      <c r="L937" s="240"/>
      <c r="M937" s="241"/>
      <c r="N937" s="242"/>
      <c r="O937" s="242"/>
      <c r="P937" s="242"/>
      <c r="Q937" s="242"/>
      <c r="R937" s="242"/>
      <c r="S937" s="242"/>
      <c r="T937" s="24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4" t="s">
        <v>170</v>
      </c>
      <c r="AU937" s="244" t="s">
        <v>87</v>
      </c>
      <c r="AV937" s="13" t="s">
        <v>34</v>
      </c>
      <c r="AW937" s="13" t="s">
        <v>33</v>
      </c>
      <c r="AX937" s="13" t="s">
        <v>78</v>
      </c>
      <c r="AY937" s="244" t="s">
        <v>162</v>
      </c>
    </row>
    <row r="938" s="14" customFormat="1">
      <c r="A938" s="14"/>
      <c r="B938" s="245"/>
      <c r="C938" s="246"/>
      <c r="D938" s="236" t="s">
        <v>170</v>
      </c>
      <c r="E938" s="247" t="s">
        <v>1</v>
      </c>
      <c r="F938" s="248" t="s">
        <v>1468</v>
      </c>
      <c r="G938" s="246"/>
      <c r="H938" s="249">
        <v>4.9500000000000002</v>
      </c>
      <c r="I938" s="250"/>
      <c r="J938" s="246"/>
      <c r="K938" s="246"/>
      <c r="L938" s="251"/>
      <c r="M938" s="252"/>
      <c r="N938" s="253"/>
      <c r="O938" s="253"/>
      <c r="P938" s="253"/>
      <c r="Q938" s="253"/>
      <c r="R938" s="253"/>
      <c r="S938" s="253"/>
      <c r="T938" s="25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5" t="s">
        <v>170</v>
      </c>
      <c r="AU938" s="255" t="s">
        <v>87</v>
      </c>
      <c r="AV938" s="14" t="s">
        <v>87</v>
      </c>
      <c r="AW938" s="14" t="s">
        <v>33</v>
      </c>
      <c r="AX938" s="14" t="s">
        <v>78</v>
      </c>
      <c r="AY938" s="255" t="s">
        <v>162</v>
      </c>
    </row>
    <row r="939" s="13" customFormat="1">
      <c r="A939" s="13"/>
      <c r="B939" s="234"/>
      <c r="C939" s="235"/>
      <c r="D939" s="236" t="s">
        <v>170</v>
      </c>
      <c r="E939" s="237" t="s">
        <v>1</v>
      </c>
      <c r="F939" s="238" t="s">
        <v>1035</v>
      </c>
      <c r="G939" s="235"/>
      <c r="H939" s="237" t="s">
        <v>1</v>
      </c>
      <c r="I939" s="239"/>
      <c r="J939" s="235"/>
      <c r="K939" s="235"/>
      <c r="L939" s="240"/>
      <c r="M939" s="241"/>
      <c r="N939" s="242"/>
      <c r="O939" s="242"/>
      <c r="P939" s="242"/>
      <c r="Q939" s="242"/>
      <c r="R939" s="242"/>
      <c r="S939" s="242"/>
      <c r="T939" s="24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4" t="s">
        <v>170</v>
      </c>
      <c r="AU939" s="244" t="s">
        <v>87</v>
      </c>
      <c r="AV939" s="13" t="s">
        <v>34</v>
      </c>
      <c r="AW939" s="13" t="s">
        <v>33</v>
      </c>
      <c r="AX939" s="13" t="s">
        <v>78</v>
      </c>
      <c r="AY939" s="244" t="s">
        <v>162</v>
      </c>
    </row>
    <row r="940" s="14" customFormat="1">
      <c r="A940" s="14"/>
      <c r="B940" s="245"/>
      <c r="C940" s="246"/>
      <c r="D940" s="236" t="s">
        <v>170</v>
      </c>
      <c r="E940" s="247" t="s">
        <v>1</v>
      </c>
      <c r="F940" s="248" t="s">
        <v>1474</v>
      </c>
      <c r="G940" s="246"/>
      <c r="H940" s="249">
        <v>4.5</v>
      </c>
      <c r="I940" s="250"/>
      <c r="J940" s="246"/>
      <c r="K940" s="246"/>
      <c r="L940" s="251"/>
      <c r="M940" s="252"/>
      <c r="N940" s="253"/>
      <c r="O940" s="253"/>
      <c r="P940" s="253"/>
      <c r="Q940" s="253"/>
      <c r="R940" s="253"/>
      <c r="S940" s="253"/>
      <c r="T940" s="25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5" t="s">
        <v>170</v>
      </c>
      <c r="AU940" s="255" t="s">
        <v>87</v>
      </c>
      <c r="AV940" s="14" t="s">
        <v>87</v>
      </c>
      <c r="AW940" s="14" t="s">
        <v>33</v>
      </c>
      <c r="AX940" s="14" t="s">
        <v>78</v>
      </c>
      <c r="AY940" s="255" t="s">
        <v>162</v>
      </c>
    </row>
    <row r="941" s="13" customFormat="1">
      <c r="A941" s="13"/>
      <c r="B941" s="234"/>
      <c r="C941" s="235"/>
      <c r="D941" s="236" t="s">
        <v>170</v>
      </c>
      <c r="E941" s="237" t="s">
        <v>1</v>
      </c>
      <c r="F941" s="238" t="s">
        <v>1810</v>
      </c>
      <c r="G941" s="235"/>
      <c r="H941" s="237" t="s">
        <v>1</v>
      </c>
      <c r="I941" s="239"/>
      <c r="J941" s="235"/>
      <c r="K941" s="235"/>
      <c r="L941" s="240"/>
      <c r="M941" s="241"/>
      <c r="N941" s="242"/>
      <c r="O941" s="242"/>
      <c r="P941" s="242"/>
      <c r="Q941" s="242"/>
      <c r="R941" s="242"/>
      <c r="S941" s="242"/>
      <c r="T941" s="24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4" t="s">
        <v>170</v>
      </c>
      <c r="AU941" s="244" t="s">
        <v>87</v>
      </c>
      <c r="AV941" s="13" t="s">
        <v>34</v>
      </c>
      <c r="AW941" s="13" t="s">
        <v>33</v>
      </c>
      <c r="AX941" s="13" t="s">
        <v>78</v>
      </c>
      <c r="AY941" s="244" t="s">
        <v>162</v>
      </c>
    </row>
    <row r="942" s="14" customFormat="1">
      <c r="A942" s="14"/>
      <c r="B942" s="245"/>
      <c r="C942" s="246"/>
      <c r="D942" s="236" t="s">
        <v>170</v>
      </c>
      <c r="E942" s="247" t="s">
        <v>1</v>
      </c>
      <c r="F942" s="248" t="s">
        <v>1476</v>
      </c>
      <c r="G942" s="246"/>
      <c r="H942" s="249">
        <v>0.94999999999999996</v>
      </c>
      <c r="I942" s="250"/>
      <c r="J942" s="246"/>
      <c r="K942" s="246"/>
      <c r="L942" s="251"/>
      <c r="M942" s="252"/>
      <c r="N942" s="253"/>
      <c r="O942" s="253"/>
      <c r="P942" s="253"/>
      <c r="Q942" s="253"/>
      <c r="R942" s="253"/>
      <c r="S942" s="253"/>
      <c r="T942" s="25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5" t="s">
        <v>170</v>
      </c>
      <c r="AU942" s="255" t="s">
        <v>87</v>
      </c>
      <c r="AV942" s="14" t="s">
        <v>87</v>
      </c>
      <c r="AW942" s="14" t="s">
        <v>33</v>
      </c>
      <c r="AX942" s="14" t="s">
        <v>78</v>
      </c>
      <c r="AY942" s="255" t="s">
        <v>162</v>
      </c>
    </row>
    <row r="943" s="13" customFormat="1">
      <c r="A943" s="13"/>
      <c r="B943" s="234"/>
      <c r="C943" s="235"/>
      <c r="D943" s="236" t="s">
        <v>170</v>
      </c>
      <c r="E943" s="237" t="s">
        <v>1</v>
      </c>
      <c r="F943" s="238" t="s">
        <v>1811</v>
      </c>
      <c r="G943" s="235"/>
      <c r="H943" s="237" t="s">
        <v>1</v>
      </c>
      <c r="I943" s="239"/>
      <c r="J943" s="235"/>
      <c r="K943" s="235"/>
      <c r="L943" s="240"/>
      <c r="M943" s="241"/>
      <c r="N943" s="242"/>
      <c r="O943" s="242"/>
      <c r="P943" s="242"/>
      <c r="Q943" s="242"/>
      <c r="R943" s="242"/>
      <c r="S943" s="242"/>
      <c r="T943" s="24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4" t="s">
        <v>170</v>
      </c>
      <c r="AU943" s="244" t="s">
        <v>87</v>
      </c>
      <c r="AV943" s="13" t="s">
        <v>34</v>
      </c>
      <c r="AW943" s="13" t="s">
        <v>33</v>
      </c>
      <c r="AX943" s="13" t="s">
        <v>78</v>
      </c>
      <c r="AY943" s="244" t="s">
        <v>162</v>
      </c>
    </row>
    <row r="944" s="14" customFormat="1">
      <c r="A944" s="14"/>
      <c r="B944" s="245"/>
      <c r="C944" s="246"/>
      <c r="D944" s="236" t="s">
        <v>170</v>
      </c>
      <c r="E944" s="247" t="s">
        <v>1</v>
      </c>
      <c r="F944" s="248" t="s">
        <v>1812</v>
      </c>
      <c r="G944" s="246"/>
      <c r="H944" s="249">
        <v>4</v>
      </c>
      <c r="I944" s="250"/>
      <c r="J944" s="246"/>
      <c r="K944" s="246"/>
      <c r="L944" s="251"/>
      <c r="M944" s="252"/>
      <c r="N944" s="253"/>
      <c r="O944" s="253"/>
      <c r="P944" s="253"/>
      <c r="Q944" s="253"/>
      <c r="R944" s="253"/>
      <c r="S944" s="253"/>
      <c r="T944" s="25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5" t="s">
        <v>170</v>
      </c>
      <c r="AU944" s="255" t="s">
        <v>87</v>
      </c>
      <c r="AV944" s="14" t="s">
        <v>87</v>
      </c>
      <c r="AW944" s="14" t="s">
        <v>33</v>
      </c>
      <c r="AX944" s="14" t="s">
        <v>78</v>
      </c>
      <c r="AY944" s="255" t="s">
        <v>162</v>
      </c>
    </row>
    <row r="945" s="15" customFormat="1">
      <c r="A945" s="15"/>
      <c r="B945" s="256"/>
      <c r="C945" s="257"/>
      <c r="D945" s="236" t="s">
        <v>170</v>
      </c>
      <c r="E945" s="258" t="s">
        <v>1</v>
      </c>
      <c r="F945" s="259" t="s">
        <v>180</v>
      </c>
      <c r="G945" s="257"/>
      <c r="H945" s="260">
        <v>130.55000000000001</v>
      </c>
      <c r="I945" s="261"/>
      <c r="J945" s="257"/>
      <c r="K945" s="257"/>
      <c r="L945" s="262"/>
      <c r="M945" s="263"/>
      <c r="N945" s="264"/>
      <c r="O945" s="264"/>
      <c r="P945" s="264"/>
      <c r="Q945" s="264"/>
      <c r="R945" s="264"/>
      <c r="S945" s="264"/>
      <c r="T945" s="26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66" t="s">
        <v>170</v>
      </c>
      <c r="AU945" s="266" t="s">
        <v>87</v>
      </c>
      <c r="AV945" s="15" t="s">
        <v>168</v>
      </c>
      <c r="AW945" s="15" t="s">
        <v>33</v>
      </c>
      <c r="AX945" s="15" t="s">
        <v>34</v>
      </c>
      <c r="AY945" s="266" t="s">
        <v>162</v>
      </c>
    </row>
    <row r="946" s="2" customFormat="1" ht="24.15" customHeight="1">
      <c r="A946" s="39"/>
      <c r="B946" s="40"/>
      <c r="C946" s="220" t="s">
        <v>1108</v>
      </c>
      <c r="D946" s="220" t="s">
        <v>164</v>
      </c>
      <c r="E946" s="221" t="s">
        <v>1037</v>
      </c>
      <c r="F946" s="222" t="s">
        <v>1038</v>
      </c>
      <c r="G946" s="223" t="s">
        <v>392</v>
      </c>
      <c r="H946" s="224">
        <v>15.449999999999999</v>
      </c>
      <c r="I946" s="225"/>
      <c r="J946" s="226">
        <f>ROUND(I946*H946,1)</f>
        <v>0</v>
      </c>
      <c r="K946" s="227"/>
      <c r="L946" s="45"/>
      <c r="M946" s="228" t="s">
        <v>1</v>
      </c>
      <c r="N946" s="229" t="s">
        <v>43</v>
      </c>
      <c r="O946" s="92"/>
      <c r="P946" s="230">
        <f>O946*H946</f>
        <v>0</v>
      </c>
      <c r="Q946" s="230">
        <v>0.0053800000000000002</v>
      </c>
      <c r="R946" s="230">
        <f>Q946*H946</f>
        <v>0.083121</v>
      </c>
      <c r="S946" s="230">
        <v>0</v>
      </c>
      <c r="T946" s="231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32" t="s">
        <v>249</v>
      </c>
      <c r="AT946" s="232" t="s">
        <v>164</v>
      </c>
      <c r="AU946" s="232" t="s">
        <v>87</v>
      </c>
      <c r="AY946" s="18" t="s">
        <v>162</v>
      </c>
      <c r="BE946" s="233">
        <f>IF(N946="základní",J946,0)</f>
        <v>0</v>
      </c>
      <c r="BF946" s="233">
        <f>IF(N946="snížená",J946,0)</f>
        <v>0</v>
      </c>
      <c r="BG946" s="233">
        <f>IF(N946="zákl. přenesená",J946,0)</f>
        <v>0</v>
      </c>
      <c r="BH946" s="233">
        <f>IF(N946="sníž. přenesená",J946,0)</f>
        <v>0</v>
      </c>
      <c r="BI946" s="233">
        <f>IF(N946="nulová",J946,0)</f>
        <v>0</v>
      </c>
      <c r="BJ946" s="18" t="s">
        <v>34</v>
      </c>
      <c r="BK946" s="233">
        <f>ROUND(I946*H946,1)</f>
        <v>0</v>
      </c>
      <c r="BL946" s="18" t="s">
        <v>249</v>
      </c>
      <c r="BM946" s="232" t="s">
        <v>1813</v>
      </c>
    </row>
    <row r="947" s="13" customFormat="1">
      <c r="A947" s="13"/>
      <c r="B947" s="234"/>
      <c r="C947" s="235"/>
      <c r="D947" s="236" t="s">
        <v>170</v>
      </c>
      <c r="E947" s="237" t="s">
        <v>1</v>
      </c>
      <c r="F947" s="238" t="s">
        <v>1040</v>
      </c>
      <c r="G947" s="235"/>
      <c r="H947" s="237" t="s">
        <v>1</v>
      </c>
      <c r="I947" s="239"/>
      <c r="J947" s="235"/>
      <c r="K947" s="235"/>
      <c r="L947" s="240"/>
      <c r="M947" s="241"/>
      <c r="N947" s="242"/>
      <c r="O947" s="242"/>
      <c r="P947" s="242"/>
      <c r="Q947" s="242"/>
      <c r="R947" s="242"/>
      <c r="S947" s="242"/>
      <c r="T947" s="24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4" t="s">
        <v>170</v>
      </c>
      <c r="AU947" s="244" t="s">
        <v>87</v>
      </c>
      <c r="AV947" s="13" t="s">
        <v>34</v>
      </c>
      <c r="AW947" s="13" t="s">
        <v>33</v>
      </c>
      <c r="AX947" s="13" t="s">
        <v>78</v>
      </c>
      <c r="AY947" s="244" t="s">
        <v>162</v>
      </c>
    </row>
    <row r="948" s="14" customFormat="1">
      <c r="A948" s="14"/>
      <c r="B948" s="245"/>
      <c r="C948" s="246"/>
      <c r="D948" s="236" t="s">
        <v>170</v>
      </c>
      <c r="E948" s="247" t="s">
        <v>1</v>
      </c>
      <c r="F948" s="248" t="s">
        <v>1777</v>
      </c>
      <c r="G948" s="246"/>
      <c r="H948" s="249">
        <v>15.449999999999999</v>
      </c>
      <c r="I948" s="250"/>
      <c r="J948" s="246"/>
      <c r="K948" s="246"/>
      <c r="L948" s="251"/>
      <c r="M948" s="252"/>
      <c r="N948" s="253"/>
      <c r="O948" s="253"/>
      <c r="P948" s="253"/>
      <c r="Q948" s="253"/>
      <c r="R948" s="253"/>
      <c r="S948" s="253"/>
      <c r="T948" s="254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5" t="s">
        <v>170</v>
      </c>
      <c r="AU948" s="255" t="s">
        <v>87</v>
      </c>
      <c r="AV948" s="14" t="s">
        <v>87</v>
      </c>
      <c r="AW948" s="14" t="s">
        <v>33</v>
      </c>
      <c r="AX948" s="14" t="s">
        <v>34</v>
      </c>
      <c r="AY948" s="255" t="s">
        <v>162</v>
      </c>
    </row>
    <row r="949" s="2" customFormat="1" ht="33" customHeight="1">
      <c r="A949" s="39"/>
      <c r="B949" s="40"/>
      <c r="C949" s="220" t="s">
        <v>1112</v>
      </c>
      <c r="D949" s="220" t="s">
        <v>164</v>
      </c>
      <c r="E949" s="221" t="s">
        <v>1042</v>
      </c>
      <c r="F949" s="222" t="s">
        <v>1043</v>
      </c>
      <c r="G949" s="223" t="s">
        <v>392</v>
      </c>
      <c r="H949" s="224">
        <v>22</v>
      </c>
      <c r="I949" s="225"/>
      <c r="J949" s="226">
        <f>ROUND(I949*H949,1)</f>
        <v>0</v>
      </c>
      <c r="K949" s="227"/>
      <c r="L949" s="45"/>
      <c r="M949" s="228" t="s">
        <v>1</v>
      </c>
      <c r="N949" s="229" t="s">
        <v>43</v>
      </c>
      <c r="O949" s="92"/>
      <c r="P949" s="230">
        <f>O949*H949</f>
        <v>0</v>
      </c>
      <c r="Q949" s="230">
        <v>0.0028912500000000002</v>
      </c>
      <c r="R949" s="230">
        <f>Q949*H949</f>
        <v>0.063607499999999997</v>
      </c>
      <c r="S949" s="230">
        <v>0</v>
      </c>
      <c r="T949" s="231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2" t="s">
        <v>249</v>
      </c>
      <c r="AT949" s="232" t="s">
        <v>164</v>
      </c>
      <c r="AU949" s="232" t="s">
        <v>87</v>
      </c>
      <c r="AY949" s="18" t="s">
        <v>162</v>
      </c>
      <c r="BE949" s="233">
        <f>IF(N949="základní",J949,0)</f>
        <v>0</v>
      </c>
      <c r="BF949" s="233">
        <f>IF(N949="snížená",J949,0)</f>
        <v>0</v>
      </c>
      <c r="BG949" s="233">
        <f>IF(N949="zákl. přenesená",J949,0)</f>
        <v>0</v>
      </c>
      <c r="BH949" s="233">
        <f>IF(N949="sníž. přenesená",J949,0)</f>
        <v>0</v>
      </c>
      <c r="BI949" s="233">
        <f>IF(N949="nulová",J949,0)</f>
        <v>0</v>
      </c>
      <c r="BJ949" s="18" t="s">
        <v>34</v>
      </c>
      <c r="BK949" s="233">
        <f>ROUND(I949*H949,1)</f>
        <v>0</v>
      </c>
      <c r="BL949" s="18" t="s">
        <v>249</v>
      </c>
      <c r="BM949" s="232" t="s">
        <v>1814</v>
      </c>
    </row>
    <row r="950" s="13" customFormat="1">
      <c r="A950" s="13"/>
      <c r="B950" s="234"/>
      <c r="C950" s="235"/>
      <c r="D950" s="236" t="s">
        <v>170</v>
      </c>
      <c r="E950" s="237" t="s">
        <v>1</v>
      </c>
      <c r="F950" s="238" t="s">
        <v>1045</v>
      </c>
      <c r="G950" s="235"/>
      <c r="H950" s="237" t="s">
        <v>1</v>
      </c>
      <c r="I950" s="239"/>
      <c r="J950" s="235"/>
      <c r="K950" s="235"/>
      <c r="L950" s="240"/>
      <c r="M950" s="241"/>
      <c r="N950" s="242"/>
      <c r="O950" s="242"/>
      <c r="P950" s="242"/>
      <c r="Q950" s="242"/>
      <c r="R950" s="242"/>
      <c r="S950" s="242"/>
      <c r="T950" s="24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4" t="s">
        <v>170</v>
      </c>
      <c r="AU950" s="244" t="s">
        <v>87</v>
      </c>
      <c r="AV950" s="13" t="s">
        <v>34</v>
      </c>
      <c r="AW950" s="13" t="s">
        <v>33</v>
      </c>
      <c r="AX950" s="13" t="s">
        <v>78</v>
      </c>
      <c r="AY950" s="244" t="s">
        <v>162</v>
      </c>
    </row>
    <row r="951" s="14" customFormat="1">
      <c r="A951" s="14"/>
      <c r="B951" s="245"/>
      <c r="C951" s="246"/>
      <c r="D951" s="236" t="s">
        <v>170</v>
      </c>
      <c r="E951" s="247" t="s">
        <v>1</v>
      </c>
      <c r="F951" s="248" t="s">
        <v>1815</v>
      </c>
      <c r="G951" s="246"/>
      <c r="H951" s="249">
        <v>22</v>
      </c>
      <c r="I951" s="250"/>
      <c r="J951" s="246"/>
      <c r="K951" s="246"/>
      <c r="L951" s="251"/>
      <c r="M951" s="252"/>
      <c r="N951" s="253"/>
      <c r="O951" s="253"/>
      <c r="P951" s="253"/>
      <c r="Q951" s="253"/>
      <c r="R951" s="253"/>
      <c r="S951" s="253"/>
      <c r="T951" s="254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5" t="s">
        <v>170</v>
      </c>
      <c r="AU951" s="255" t="s">
        <v>87</v>
      </c>
      <c r="AV951" s="14" t="s">
        <v>87</v>
      </c>
      <c r="AW951" s="14" t="s">
        <v>33</v>
      </c>
      <c r="AX951" s="14" t="s">
        <v>34</v>
      </c>
      <c r="AY951" s="255" t="s">
        <v>162</v>
      </c>
    </row>
    <row r="952" s="2" customFormat="1" ht="33" customHeight="1">
      <c r="A952" s="39"/>
      <c r="B952" s="40"/>
      <c r="C952" s="220" t="s">
        <v>1116</v>
      </c>
      <c r="D952" s="220" t="s">
        <v>164</v>
      </c>
      <c r="E952" s="221" t="s">
        <v>1050</v>
      </c>
      <c r="F952" s="222" t="s">
        <v>1051</v>
      </c>
      <c r="G952" s="223" t="s">
        <v>392</v>
      </c>
      <c r="H952" s="224">
        <v>8.5</v>
      </c>
      <c r="I952" s="225"/>
      <c r="J952" s="226">
        <f>ROUND(I952*H952,1)</f>
        <v>0</v>
      </c>
      <c r="K952" s="227"/>
      <c r="L952" s="45"/>
      <c r="M952" s="228" t="s">
        <v>1</v>
      </c>
      <c r="N952" s="229" t="s">
        <v>43</v>
      </c>
      <c r="O952" s="92"/>
      <c r="P952" s="230">
        <f>O952*H952</f>
        <v>0</v>
      </c>
      <c r="Q952" s="230">
        <v>0.0028900000000000002</v>
      </c>
      <c r="R952" s="230">
        <f>Q952*H952</f>
        <v>0.024565000000000004</v>
      </c>
      <c r="S952" s="230">
        <v>0</v>
      </c>
      <c r="T952" s="231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32" t="s">
        <v>249</v>
      </c>
      <c r="AT952" s="232" t="s">
        <v>164</v>
      </c>
      <c r="AU952" s="232" t="s">
        <v>87</v>
      </c>
      <c r="AY952" s="18" t="s">
        <v>162</v>
      </c>
      <c r="BE952" s="233">
        <f>IF(N952="základní",J952,0)</f>
        <v>0</v>
      </c>
      <c r="BF952" s="233">
        <f>IF(N952="snížená",J952,0)</f>
        <v>0</v>
      </c>
      <c r="BG952" s="233">
        <f>IF(N952="zákl. přenesená",J952,0)</f>
        <v>0</v>
      </c>
      <c r="BH952" s="233">
        <f>IF(N952="sníž. přenesená",J952,0)</f>
        <v>0</v>
      </c>
      <c r="BI952" s="233">
        <f>IF(N952="nulová",J952,0)</f>
        <v>0</v>
      </c>
      <c r="BJ952" s="18" t="s">
        <v>34</v>
      </c>
      <c r="BK952" s="233">
        <f>ROUND(I952*H952,1)</f>
        <v>0</v>
      </c>
      <c r="BL952" s="18" t="s">
        <v>249</v>
      </c>
      <c r="BM952" s="232" t="s">
        <v>1816</v>
      </c>
    </row>
    <row r="953" s="13" customFormat="1">
      <c r="A953" s="13"/>
      <c r="B953" s="234"/>
      <c r="C953" s="235"/>
      <c r="D953" s="236" t="s">
        <v>170</v>
      </c>
      <c r="E953" s="237" t="s">
        <v>1</v>
      </c>
      <c r="F953" s="238" t="s">
        <v>1053</v>
      </c>
      <c r="G953" s="235"/>
      <c r="H953" s="237" t="s">
        <v>1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4" t="s">
        <v>170</v>
      </c>
      <c r="AU953" s="244" t="s">
        <v>87</v>
      </c>
      <c r="AV953" s="13" t="s">
        <v>34</v>
      </c>
      <c r="AW953" s="13" t="s">
        <v>33</v>
      </c>
      <c r="AX953" s="13" t="s">
        <v>78</v>
      </c>
      <c r="AY953" s="244" t="s">
        <v>162</v>
      </c>
    </row>
    <row r="954" s="13" customFormat="1">
      <c r="A954" s="13"/>
      <c r="B954" s="234"/>
      <c r="C954" s="235"/>
      <c r="D954" s="236" t="s">
        <v>170</v>
      </c>
      <c r="E954" s="237" t="s">
        <v>1</v>
      </c>
      <c r="F954" s="238" t="s">
        <v>1715</v>
      </c>
      <c r="G954" s="235"/>
      <c r="H954" s="237" t="s">
        <v>1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170</v>
      </c>
      <c r="AU954" s="244" t="s">
        <v>87</v>
      </c>
      <c r="AV954" s="13" t="s">
        <v>34</v>
      </c>
      <c r="AW954" s="13" t="s">
        <v>33</v>
      </c>
      <c r="AX954" s="13" t="s">
        <v>78</v>
      </c>
      <c r="AY954" s="244" t="s">
        <v>162</v>
      </c>
    </row>
    <row r="955" s="14" customFormat="1">
      <c r="A955" s="14"/>
      <c r="B955" s="245"/>
      <c r="C955" s="246"/>
      <c r="D955" s="236" t="s">
        <v>170</v>
      </c>
      <c r="E955" s="247" t="s">
        <v>1</v>
      </c>
      <c r="F955" s="248" t="s">
        <v>1771</v>
      </c>
      <c r="G955" s="246"/>
      <c r="H955" s="249">
        <v>8.5</v>
      </c>
      <c r="I955" s="250"/>
      <c r="J955" s="246"/>
      <c r="K955" s="246"/>
      <c r="L955" s="251"/>
      <c r="M955" s="252"/>
      <c r="N955" s="253"/>
      <c r="O955" s="253"/>
      <c r="P955" s="253"/>
      <c r="Q955" s="253"/>
      <c r="R955" s="253"/>
      <c r="S955" s="253"/>
      <c r="T955" s="254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5" t="s">
        <v>170</v>
      </c>
      <c r="AU955" s="255" t="s">
        <v>87</v>
      </c>
      <c r="AV955" s="14" t="s">
        <v>87</v>
      </c>
      <c r="AW955" s="14" t="s">
        <v>33</v>
      </c>
      <c r="AX955" s="14" t="s">
        <v>34</v>
      </c>
      <c r="AY955" s="255" t="s">
        <v>162</v>
      </c>
    </row>
    <row r="956" s="2" customFormat="1" ht="24.15" customHeight="1">
      <c r="A956" s="39"/>
      <c r="B956" s="40"/>
      <c r="C956" s="220" t="s">
        <v>1120</v>
      </c>
      <c r="D956" s="220" t="s">
        <v>164</v>
      </c>
      <c r="E956" s="221" t="s">
        <v>1062</v>
      </c>
      <c r="F956" s="222" t="s">
        <v>1063</v>
      </c>
      <c r="G956" s="223" t="s">
        <v>392</v>
      </c>
      <c r="H956" s="224">
        <v>17.899999999999999</v>
      </c>
      <c r="I956" s="225"/>
      <c r="J956" s="226">
        <f>ROUND(I956*H956,1)</f>
        <v>0</v>
      </c>
      <c r="K956" s="227"/>
      <c r="L956" s="45"/>
      <c r="M956" s="228" t="s">
        <v>1</v>
      </c>
      <c r="N956" s="229" t="s">
        <v>43</v>
      </c>
      <c r="O956" s="92"/>
      <c r="P956" s="230">
        <f>O956*H956</f>
        <v>0</v>
      </c>
      <c r="Q956" s="230">
        <v>0.0022775</v>
      </c>
      <c r="R956" s="230">
        <f>Q956*H956</f>
        <v>0.040767249999999998</v>
      </c>
      <c r="S956" s="230">
        <v>0</v>
      </c>
      <c r="T956" s="231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2" t="s">
        <v>249</v>
      </c>
      <c r="AT956" s="232" t="s">
        <v>164</v>
      </c>
      <c r="AU956" s="232" t="s">
        <v>87</v>
      </c>
      <c r="AY956" s="18" t="s">
        <v>162</v>
      </c>
      <c r="BE956" s="233">
        <f>IF(N956="základní",J956,0)</f>
        <v>0</v>
      </c>
      <c r="BF956" s="233">
        <f>IF(N956="snížená",J956,0)</f>
        <v>0</v>
      </c>
      <c r="BG956" s="233">
        <f>IF(N956="zákl. přenesená",J956,0)</f>
        <v>0</v>
      </c>
      <c r="BH956" s="233">
        <f>IF(N956="sníž. přenesená",J956,0)</f>
        <v>0</v>
      </c>
      <c r="BI956" s="233">
        <f>IF(N956="nulová",J956,0)</f>
        <v>0</v>
      </c>
      <c r="BJ956" s="18" t="s">
        <v>34</v>
      </c>
      <c r="BK956" s="233">
        <f>ROUND(I956*H956,1)</f>
        <v>0</v>
      </c>
      <c r="BL956" s="18" t="s">
        <v>249</v>
      </c>
      <c r="BM956" s="232" t="s">
        <v>1817</v>
      </c>
    </row>
    <row r="957" s="13" customFormat="1">
      <c r="A957" s="13"/>
      <c r="B957" s="234"/>
      <c r="C957" s="235"/>
      <c r="D957" s="236" t="s">
        <v>170</v>
      </c>
      <c r="E957" s="237" t="s">
        <v>1</v>
      </c>
      <c r="F957" s="238" t="s">
        <v>1067</v>
      </c>
      <c r="G957" s="235"/>
      <c r="H957" s="237" t="s">
        <v>1</v>
      </c>
      <c r="I957" s="239"/>
      <c r="J957" s="235"/>
      <c r="K957" s="235"/>
      <c r="L957" s="240"/>
      <c r="M957" s="241"/>
      <c r="N957" s="242"/>
      <c r="O957" s="242"/>
      <c r="P957" s="242"/>
      <c r="Q957" s="242"/>
      <c r="R957" s="242"/>
      <c r="S957" s="242"/>
      <c r="T957" s="24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4" t="s">
        <v>170</v>
      </c>
      <c r="AU957" s="244" t="s">
        <v>87</v>
      </c>
      <c r="AV957" s="13" t="s">
        <v>34</v>
      </c>
      <c r="AW957" s="13" t="s">
        <v>33</v>
      </c>
      <c r="AX957" s="13" t="s">
        <v>78</v>
      </c>
      <c r="AY957" s="244" t="s">
        <v>162</v>
      </c>
    </row>
    <row r="958" s="14" customFormat="1">
      <c r="A958" s="14"/>
      <c r="B958" s="245"/>
      <c r="C958" s="246"/>
      <c r="D958" s="236" t="s">
        <v>170</v>
      </c>
      <c r="E958" s="247" t="s">
        <v>1</v>
      </c>
      <c r="F958" s="248" t="s">
        <v>1818</v>
      </c>
      <c r="G958" s="246"/>
      <c r="H958" s="249">
        <v>17.899999999999999</v>
      </c>
      <c r="I958" s="250"/>
      <c r="J958" s="246"/>
      <c r="K958" s="246"/>
      <c r="L958" s="251"/>
      <c r="M958" s="252"/>
      <c r="N958" s="253"/>
      <c r="O958" s="253"/>
      <c r="P958" s="253"/>
      <c r="Q958" s="253"/>
      <c r="R958" s="253"/>
      <c r="S958" s="253"/>
      <c r="T958" s="254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5" t="s">
        <v>170</v>
      </c>
      <c r="AU958" s="255" t="s">
        <v>87</v>
      </c>
      <c r="AV958" s="14" t="s">
        <v>87</v>
      </c>
      <c r="AW958" s="14" t="s">
        <v>33</v>
      </c>
      <c r="AX958" s="14" t="s">
        <v>34</v>
      </c>
      <c r="AY958" s="255" t="s">
        <v>162</v>
      </c>
    </row>
    <row r="959" s="2" customFormat="1" ht="24.15" customHeight="1">
      <c r="A959" s="39"/>
      <c r="B959" s="40"/>
      <c r="C959" s="220" t="s">
        <v>1124</v>
      </c>
      <c r="D959" s="220" t="s">
        <v>164</v>
      </c>
      <c r="E959" s="221" t="s">
        <v>1070</v>
      </c>
      <c r="F959" s="222" t="s">
        <v>1071</v>
      </c>
      <c r="G959" s="223" t="s">
        <v>589</v>
      </c>
      <c r="H959" s="224">
        <v>8</v>
      </c>
      <c r="I959" s="225"/>
      <c r="J959" s="226">
        <f>ROUND(I959*H959,1)</f>
        <v>0</v>
      </c>
      <c r="K959" s="227"/>
      <c r="L959" s="45"/>
      <c r="M959" s="228" t="s">
        <v>1</v>
      </c>
      <c r="N959" s="229" t="s">
        <v>43</v>
      </c>
      <c r="O959" s="92"/>
      <c r="P959" s="230">
        <f>O959*H959</f>
        <v>0</v>
      </c>
      <c r="Q959" s="230">
        <v>0.00036200000000000002</v>
      </c>
      <c r="R959" s="230">
        <f>Q959*H959</f>
        <v>0.0028960000000000001</v>
      </c>
      <c r="S959" s="230">
        <v>0</v>
      </c>
      <c r="T959" s="231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32" t="s">
        <v>249</v>
      </c>
      <c r="AT959" s="232" t="s">
        <v>164</v>
      </c>
      <c r="AU959" s="232" t="s">
        <v>87</v>
      </c>
      <c r="AY959" s="18" t="s">
        <v>162</v>
      </c>
      <c r="BE959" s="233">
        <f>IF(N959="základní",J959,0)</f>
        <v>0</v>
      </c>
      <c r="BF959" s="233">
        <f>IF(N959="snížená",J959,0)</f>
        <v>0</v>
      </c>
      <c r="BG959" s="233">
        <f>IF(N959="zákl. přenesená",J959,0)</f>
        <v>0</v>
      </c>
      <c r="BH959" s="233">
        <f>IF(N959="sníž. přenesená",J959,0)</f>
        <v>0</v>
      </c>
      <c r="BI959" s="233">
        <f>IF(N959="nulová",J959,0)</f>
        <v>0</v>
      </c>
      <c r="BJ959" s="18" t="s">
        <v>34</v>
      </c>
      <c r="BK959" s="233">
        <f>ROUND(I959*H959,1)</f>
        <v>0</v>
      </c>
      <c r="BL959" s="18" t="s">
        <v>249</v>
      </c>
      <c r="BM959" s="232" t="s">
        <v>1819</v>
      </c>
    </row>
    <row r="960" s="13" customFormat="1">
      <c r="A960" s="13"/>
      <c r="B960" s="234"/>
      <c r="C960" s="235"/>
      <c r="D960" s="236" t="s">
        <v>170</v>
      </c>
      <c r="E960" s="237" t="s">
        <v>1</v>
      </c>
      <c r="F960" s="238" t="s">
        <v>1706</v>
      </c>
      <c r="G960" s="235"/>
      <c r="H960" s="237" t="s">
        <v>1</v>
      </c>
      <c r="I960" s="239"/>
      <c r="J960" s="235"/>
      <c r="K960" s="235"/>
      <c r="L960" s="240"/>
      <c r="M960" s="241"/>
      <c r="N960" s="242"/>
      <c r="O960" s="242"/>
      <c r="P960" s="242"/>
      <c r="Q960" s="242"/>
      <c r="R960" s="242"/>
      <c r="S960" s="242"/>
      <c r="T960" s="24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4" t="s">
        <v>170</v>
      </c>
      <c r="AU960" s="244" t="s">
        <v>87</v>
      </c>
      <c r="AV960" s="13" t="s">
        <v>34</v>
      </c>
      <c r="AW960" s="13" t="s">
        <v>33</v>
      </c>
      <c r="AX960" s="13" t="s">
        <v>78</v>
      </c>
      <c r="AY960" s="244" t="s">
        <v>162</v>
      </c>
    </row>
    <row r="961" s="14" customFormat="1">
      <c r="A961" s="14"/>
      <c r="B961" s="245"/>
      <c r="C961" s="246"/>
      <c r="D961" s="236" t="s">
        <v>170</v>
      </c>
      <c r="E961" s="247" t="s">
        <v>1</v>
      </c>
      <c r="F961" s="248" t="s">
        <v>181</v>
      </c>
      <c r="G961" s="246"/>
      <c r="H961" s="249">
        <v>3</v>
      </c>
      <c r="I961" s="250"/>
      <c r="J961" s="246"/>
      <c r="K961" s="246"/>
      <c r="L961" s="251"/>
      <c r="M961" s="252"/>
      <c r="N961" s="253"/>
      <c r="O961" s="253"/>
      <c r="P961" s="253"/>
      <c r="Q961" s="253"/>
      <c r="R961" s="253"/>
      <c r="S961" s="253"/>
      <c r="T961" s="25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5" t="s">
        <v>170</v>
      </c>
      <c r="AU961" s="255" t="s">
        <v>87</v>
      </c>
      <c r="AV961" s="14" t="s">
        <v>87</v>
      </c>
      <c r="AW961" s="14" t="s">
        <v>33</v>
      </c>
      <c r="AX961" s="14" t="s">
        <v>78</v>
      </c>
      <c r="AY961" s="255" t="s">
        <v>162</v>
      </c>
    </row>
    <row r="962" s="13" customFormat="1">
      <c r="A962" s="13"/>
      <c r="B962" s="234"/>
      <c r="C962" s="235"/>
      <c r="D962" s="236" t="s">
        <v>170</v>
      </c>
      <c r="E962" s="237" t="s">
        <v>1</v>
      </c>
      <c r="F962" s="238" t="s">
        <v>1707</v>
      </c>
      <c r="G962" s="235"/>
      <c r="H962" s="237" t="s">
        <v>1</v>
      </c>
      <c r="I962" s="239"/>
      <c r="J962" s="235"/>
      <c r="K962" s="235"/>
      <c r="L962" s="240"/>
      <c r="M962" s="241"/>
      <c r="N962" s="242"/>
      <c r="O962" s="242"/>
      <c r="P962" s="242"/>
      <c r="Q962" s="242"/>
      <c r="R962" s="242"/>
      <c r="S962" s="242"/>
      <c r="T962" s="24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4" t="s">
        <v>170</v>
      </c>
      <c r="AU962" s="244" t="s">
        <v>87</v>
      </c>
      <c r="AV962" s="13" t="s">
        <v>34</v>
      </c>
      <c r="AW962" s="13" t="s">
        <v>33</v>
      </c>
      <c r="AX962" s="13" t="s">
        <v>78</v>
      </c>
      <c r="AY962" s="244" t="s">
        <v>162</v>
      </c>
    </row>
    <row r="963" s="14" customFormat="1">
      <c r="A963" s="14"/>
      <c r="B963" s="245"/>
      <c r="C963" s="246"/>
      <c r="D963" s="236" t="s">
        <v>170</v>
      </c>
      <c r="E963" s="247" t="s">
        <v>1</v>
      </c>
      <c r="F963" s="248" t="s">
        <v>87</v>
      </c>
      <c r="G963" s="246"/>
      <c r="H963" s="249">
        <v>2</v>
      </c>
      <c r="I963" s="250"/>
      <c r="J963" s="246"/>
      <c r="K963" s="246"/>
      <c r="L963" s="251"/>
      <c r="M963" s="252"/>
      <c r="N963" s="253"/>
      <c r="O963" s="253"/>
      <c r="P963" s="253"/>
      <c r="Q963" s="253"/>
      <c r="R963" s="253"/>
      <c r="S963" s="253"/>
      <c r="T963" s="254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5" t="s">
        <v>170</v>
      </c>
      <c r="AU963" s="255" t="s">
        <v>87</v>
      </c>
      <c r="AV963" s="14" t="s">
        <v>87</v>
      </c>
      <c r="AW963" s="14" t="s">
        <v>33</v>
      </c>
      <c r="AX963" s="14" t="s">
        <v>78</v>
      </c>
      <c r="AY963" s="255" t="s">
        <v>162</v>
      </c>
    </row>
    <row r="964" s="13" customFormat="1">
      <c r="A964" s="13"/>
      <c r="B964" s="234"/>
      <c r="C964" s="235"/>
      <c r="D964" s="236" t="s">
        <v>170</v>
      </c>
      <c r="E964" s="237" t="s">
        <v>1</v>
      </c>
      <c r="F964" s="238" t="s">
        <v>1708</v>
      </c>
      <c r="G964" s="235"/>
      <c r="H964" s="237" t="s">
        <v>1</v>
      </c>
      <c r="I964" s="239"/>
      <c r="J964" s="235"/>
      <c r="K964" s="235"/>
      <c r="L964" s="240"/>
      <c r="M964" s="241"/>
      <c r="N964" s="242"/>
      <c r="O964" s="242"/>
      <c r="P964" s="242"/>
      <c r="Q964" s="242"/>
      <c r="R964" s="242"/>
      <c r="S964" s="242"/>
      <c r="T964" s="24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4" t="s">
        <v>170</v>
      </c>
      <c r="AU964" s="244" t="s">
        <v>87</v>
      </c>
      <c r="AV964" s="13" t="s">
        <v>34</v>
      </c>
      <c r="AW964" s="13" t="s">
        <v>33</v>
      </c>
      <c r="AX964" s="13" t="s">
        <v>78</v>
      </c>
      <c r="AY964" s="244" t="s">
        <v>162</v>
      </c>
    </row>
    <row r="965" s="14" customFormat="1">
      <c r="A965" s="14"/>
      <c r="B965" s="245"/>
      <c r="C965" s="246"/>
      <c r="D965" s="236" t="s">
        <v>170</v>
      </c>
      <c r="E965" s="247" t="s">
        <v>1</v>
      </c>
      <c r="F965" s="248" t="s">
        <v>34</v>
      </c>
      <c r="G965" s="246"/>
      <c r="H965" s="249">
        <v>1</v>
      </c>
      <c r="I965" s="250"/>
      <c r="J965" s="246"/>
      <c r="K965" s="246"/>
      <c r="L965" s="251"/>
      <c r="M965" s="252"/>
      <c r="N965" s="253"/>
      <c r="O965" s="253"/>
      <c r="P965" s="253"/>
      <c r="Q965" s="253"/>
      <c r="R965" s="253"/>
      <c r="S965" s="253"/>
      <c r="T965" s="254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5" t="s">
        <v>170</v>
      </c>
      <c r="AU965" s="255" t="s">
        <v>87</v>
      </c>
      <c r="AV965" s="14" t="s">
        <v>87</v>
      </c>
      <c r="AW965" s="14" t="s">
        <v>33</v>
      </c>
      <c r="AX965" s="14" t="s">
        <v>78</v>
      </c>
      <c r="AY965" s="255" t="s">
        <v>162</v>
      </c>
    </row>
    <row r="966" s="13" customFormat="1">
      <c r="A966" s="13"/>
      <c r="B966" s="234"/>
      <c r="C966" s="235"/>
      <c r="D966" s="236" t="s">
        <v>170</v>
      </c>
      <c r="E966" s="237" t="s">
        <v>1</v>
      </c>
      <c r="F966" s="238" t="s">
        <v>1709</v>
      </c>
      <c r="G966" s="235"/>
      <c r="H966" s="237" t="s">
        <v>1</v>
      </c>
      <c r="I966" s="239"/>
      <c r="J966" s="235"/>
      <c r="K966" s="235"/>
      <c r="L966" s="240"/>
      <c r="M966" s="241"/>
      <c r="N966" s="242"/>
      <c r="O966" s="242"/>
      <c r="P966" s="242"/>
      <c r="Q966" s="242"/>
      <c r="R966" s="242"/>
      <c r="S966" s="242"/>
      <c r="T966" s="24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4" t="s">
        <v>170</v>
      </c>
      <c r="AU966" s="244" t="s">
        <v>87</v>
      </c>
      <c r="AV966" s="13" t="s">
        <v>34</v>
      </c>
      <c r="AW966" s="13" t="s">
        <v>33</v>
      </c>
      <c r="AX966" s="13" t="s">
        <v>78</v>
      </c>
      <c r="AY966" s="244" t="s">
        <v>162</v>
      </c>
    </row>
    <row r="967" s="14" customFormat="1">
      <c r="A967" s="14"/>
      <c r="B967" s="245"/>
      <c r="C967" s="246"/>
      <c r="D967" s="236" t="s">
        <v>170</v>
      </c>
      <c r="E967" s="247" t="s">
        <v>1</v>
      </c>
      <c r="F967" s="248" t="s">
        <v>34</v>
      </c>
      <c r="G967" s="246"/>
      <c r="H967" s="249">
        <v>1</v>
      </c>
      <c r="I967" s="250"/>
      <c r="J967" s="246"/>
      <c r="K967" s="246"/>
      <c r="L967" s="251"/>
      <c r="M967" s="252"/>
      <c r="N967" s="253"/>
      <c r="O967" s="253"/>
      <c r="P967" s="253"/>
      <c r="Q967" s="253"/>
      <c r="R967" s="253"/>
      <c r="S967" s="253"/>
      <c r="T967" s="25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5" t="s">
        <v>170</v>
      </c>
      <c r="AU967" s="255" t="s">
        <v>87</v>
      </c>
      <c r="AV967" s="14" t="s">
        <v>87</v>
      </c>
      <c r="AW967" s="14" t="s">
        <v>33</v>
      </c>
      <c r="AX967" s="14" t="s">
        <v>78</v>
      </c>
      <c r="AY967" s="255" t="s">
        <v>162</v>
      </c>
    </row>
    <row r="968" s="13" customFormat="1">
      <c r="A968" s="13"/>
      <c r="B968" s="234"/>
      <c r="C968" s="235"/>
      <c r="D968" s="236" t="s">
        <v>170</v>
      </c>
      <c r="E968" s="237" t="s">
        <v>1</v>
      </c>
      <c r="F968" s="238" t="s">
        <v>1789</v>
      </c>
      <c r="G968" s="235"/>
      <c r="H968" s="237" t="s">
        <v>1</v>
      </c>
      <c r="I968" s="239"/>
      <c r="J968" s="235"/>
      <c r="K968" s="235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170</v>
      </c>
      <c r="AU968" s="244" t="s">
        <v>87</v>
      </c>
      <c r="AV968" s="13" t="s">
        <v>34</v>
      </c>
      <c r="AW968" s="13" t="s">
        <v>33</v>
      </c>
      <c r="AX968" s="13" t="s">
        <v>78</v>
      </c>
      <c r="AY968" s="244" t="s">
        <v>162</v>
      </c>
    </row>
    <row r="969" s="14" customFormat="1">
      <c r="A969" s="14"/>
      <c r="B969" s="245"/>
      <c r="C969" s="246"/>
      <c r="D969" s="236" t="s">
        <v>170</v>
      </c>
      <c r="E969" s="247" t="s">
        <v>1</v>
      </c>
      <c r="F969" s="248" t="s">
        <v>34</v>
      </c>
      <c r="G969" s="246"/>
      <c r="H969" s="249">
        <v>1</v>
      </c>
      <c r="I969" s="250"/>
      <c r="J969" s="246"/>
      <c r="K969" s="246"/>
      <c r="L969" s="251"/>
      <c r="M969" s="252"/>
      <c r="N969" s="253"/>
      <c r="O969" s="253"/>
      <c r="P969" s="253"/>
      <c r="Q969" s="253"/>
      <c r="R969" s="253"/>
      <c r="S969" s="253"/>
      <c r="T969" s="254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5" t="s">
        <v>170</v>
      </c>
      <c r="AU969" s="255" t="s">
        <v>87</v>
      </c>
      <c r="AV969" s="14" t="s">
        <v>87</v>
      </c>
      <c r="AW969" s="14" t="s">
        <v>33</v>
      </c>
      <c r="AX969" s="14" t="s">
        <v>78</v>
      </c>
      <c r="AY969" s="255" t="s">
        <v>162</v>
      </c>
    </row>
    <row r="970" s="15" customFormat="1">
      <c r="A970" s="15"/>
      <c r="B970" s="256"/>
      <c r="C970" s="257"/>
      <c r="D970" s="236" t="s">
        <v>170</v>
      </c>
      <c r="E970" s="258" t="s">
        <v>1</v>
      </c>
      <c r="F970" s="259" t="s">
        <v>180</v>
      </c>
      <c r="G970" s="257"/>
      <c r="H970" s="260">
        <v>8</v>
      </c>
      <c r="I970" s="261"/>
      <c r="J970" s="257"/>
      <c r="K970" s="257"/>
      <c r="L970" s="262"/>
      <c r="M970" s="263"/>
      <c r="N970" s="264"/>
      <c r="O970" s="264"/>
      <c r="P970" s="264"/>
      <c r="Q970" s="264"/>
      <c r="R970" s="264"/>
      <c r="S970" s="264"/>
      <c r="T970" s="265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66" t="s">
        <v>170</v>
      </c>
      <c r="AU970" s="266" t="s">
        <v>87</v>
      </c>
      <c r="AV970" s="15" t="s">
        <v>168</v>
      </c>
      <c r="AW970" s="15" t="s">
        <v>33</v>
      </c>
      <c r="AX970" s="15" t="s">
        <v>34</v>
      </c>
      <c r="AY970" s="266" t="s">
        <v>162</v>
      </c>
    </row>
    <row r="971" s="2" customFormat="1" ht="24.15" customHeight="1">
      <c r="A971" s="39"/>
      <c r="B971" s="40"/>
      <c r="C971" s="220" t="s">
        <v>1128</v>
      </c>
      <c r="D971" s="220" t="s">
        <v>164</v>
      </c>
      <c r="E971" s="221" t="s">
        <v>1078</v>
      </c>
      <c r="F971" s="222" t="s">
        <v>1079</v>
      </c>
      <c r="G971" s="223" t="s">
        <v>392</v>
      </c>
      <c r="H971" s="224">
        <v>72.700000000000003</v>
      </c>
      <c r="I971" s="225"/>
      <c r="J971" s="226">
        <f>ROUND(I971*H971,1)</f>
        <v>0</v>
      </c>
      <c r="K971" s="227"/>
      <c r="L971" s="45"/>
      <c r="M971" s="228" t="s">
        <v>1</v>
      </c>
      <c r="N971" s="229" t="s">
        <v>43</v>
      </c>
      <c r="O971" s="92"/>
      <c r="P971" s="230">
        <f>O971*H971</f>
        <v>0</v>
      </c>
      <c r="Q971" s="230">
        <v>0.0021045999999999999</v>
      </c>
      <c r="R971" s="230">
        <f>Q971*H971</f>
        <v>0.15300442</v>
      </c>
      <c r="S971" s="230">
        <v>0</v>
      </c>
      <c r="T971" s="231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32" t="s">
        <v>249</v>
      </c>
      <c r="AT971" s="232" t="s">
        <v>164</v>
      </c>
      <c r="AU971" s="232" t="s">
        <v>87</v>
      </c>
      <c r="AY971" s="18" t="s">
        <v>162</v>
      </c>
      <c r="BE971" s="233">
        <f>IF(N971="základní",J971,0)</f>
        <v>0</v>
      </c>
      <c r="BF971" s="233">
        <f>IF(N971="snížená",J971,0)</f>
        <v>0</v>
      </c>
      <c r="BG971" s="233">
        <f>IF(N971="zákl. přenesená",J971,0)</f>
        <v>0</v>
      </c>
      <c r="BH971" s="233">
        <f>IF(N971="sníž. přenesená",J971,0)</f>
        <v>0</v>
      </c>
      <c r="BI971" s="233">
        <f>IF(N971="nulová",J971,0)</f>
        <v>0</v>
      </c>
      <c r="BJ971" s="18" t="s">
        <v>34</v>
      </c>
      <c r="BK971" s="233">
        <f>ROUND(I971*H971,1)</f>
        <v>0</v>
      </c>
      <c r="BL971" s="18" t="s">
        <v>249</v>
      </c>
      <c r="BM971" s="232" t="s">
        <v>1820</v>
      </c>
    </row>
    <row r="972" s="13" customFormat="1">
      <c r="A972" s="13"/>
      <c r="B972" s="234"/>
      <c r="C972" s="235"/>
      <c r="D972" s="236" t="s">
        <v>170</v>
      </c>
      <c r="E972" s="237" t="s">
        <v>1</v>
      </c>
      <c r="F972" s="238" t="s">
        <v>1706</v>
      </c>
      <c r="G972" s="235"/>
      <c r="H972" s="237" t="s">
        <v>1</v>
      </c>
      <c r="I972" s="239"/>
      <c r="J972" s="235"/>
      <c r="K972" s="235"/>
      <c r="L972" s="240"/>
      <c r="M972" s="241"/>
      <c r="N972" s="242"/>
      <c r="O972" s="242"/>
      <c r="P972" s="242"/>
      <c r="Q972" s="242"/>
      <c r="R972" s="242"/>
      <c r="S972" s="242"/>
      <c r="T972" s="24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4" t="s">
        <v>170</v>
      </c>
      <c r="AU972" s="244" t="s">
        <v>87</v>
      </c>
      <c r="AV972" s="13" t="s">
        <v>34</v>
      </c>
      <c r="AW972" s="13" t="s">
        <v>33</v>
      </c>
      <c r="AX972" s="13" t="s">
        <v>78</v>
      </c>
      <c r="AY972" s="244" t="s">
        <v>162</v>
      </c>
    </row>
    <row r="973" s="14" customFormat="1">
      <c r="A973" s="14"/>
      <c r="B973" s="245"/>
      <c r="C973" s="246"/>
      <c r="D973" s="236" t="s">
        <v>170</v>
      </c>
      <c r="E973" s="247" t="s">
        <v>1</v>
      </c>
      <c r="F973" s="248" t="s">
        <v>1785</v>
      </c>
      <c r="G973" s="246"/>
      <c r="H973" s="249">
        <v>31.5</v>
      </c>
      <c r="I973" s="250"/>
      <c r="J973" s="246"/>
      <c r="K973" s="246"/>
      <c r="L973" s="251"/>
      <c r="M973" s="252"/>
      <c r="N973" s="253"/>
      <c r="O973" s="253"/>
      <c r="P973" s="253"/>
      <c r="Q973" s="253"/>
      <c r="R973" s="253"/>
      <c r="S973" s="253"/>
      <c r="T973" s="254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5" t="s">
        <v>170</v>
      </c>
      <c r="AU973" s="255" t="s">
        <v>87</v>
      </c>
      <c r="AV973" s="14" t="s">
        <v>87</v>
      </c>
      <c r="AW973" s="14" t="s">
        <v>33</v>
      </c>
      <c r="AX973" s="14" t="s">
        <v>78</v>
      </c>
      <c r="AY973" s="255" t="s">
        <v>162</v>
      </c>
    </row>
    <row r="974" s="13" customFormat="1">
      <c r="A974" s="13"/>
      <c r="B974" s="234"/>
      <c r="C974" s="235"/>
      <c r="D974" s="236" t="s">
        <v>170</v>
      </c>
      <c r="E974" s="237" t="s">
        <v>1</v>
      </c>
      <c r="F974" s="238" t="s">
        <v>1707</v>
      </c>
      <c r="G974" s="235"/>
      <c r="H974" s="237" t="s">
        <v>1</v>
      </c>
      <c r="I974" s="239"/>
      <c r="J974" s="235"/>
      <c r="K974" s="235"/>
      <c r="L974" s="240"/>
      <c r="M974" s="241"/>
      <c r="N974" s="242"/>
      <c r="O974" s="242"/>
      <c r="P974" s="242"/>
      <c r="Q974" s="242"/>
      <c r="R974" s="242"/>
      <c r="S974" s="242"/>
      <c r="T974" s="24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4" t="s">
        <v>170</v>
      </c>
      <c r="AU974" s="244" t="s">
        <v>87</v>
      </c>
      <c r="AV974" s="13" t="s">
        <v>34</v>
      </c>
      <c r="AW974" s="13" t="s">
        <v>33</v>
      </c>
      <c r="AX974" s="13" t="s">
        <v>78</v>
      </c>
      <c r="AY974" s="244" t="s">
        <v>162</v>
      </c>
    </row>
    <row r="975" s="14" customFormat="1">
      <c r="A975" s="14"/>
      <c r="B975" s="245"/>
      <c r="C975" s="246"/>
      <c r="D975" s="236" t="s">
        <v>170</v>
      </c>
      <c r="E975" s="247" t="s">
        <v>1</v>
      </c>
      <c r="F975" s="248" t="s">
        <v>1786</v>
      </c>
      <c r="G975" s="246"/>
      <c r="H975" s="249">
        <v>21.600000000000001</v>
      </c>
      <c r="I975" s="250"/>
      <c r="J975" s="246"/>
      <c r="K975" s="246"/>
      <c r="L975" s="251"/>
      <c r="M975" s="252"/>
      <c r="N975" s="253"/>
      <c r="O975" s="253"/>
      <c r="P975" s="253"/>
      <c r="Q975" s="253"/>
      <c r="R975" s="253"/>
      <c r="S975" s="253"/>
      <c r="T975" s="254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5" t="s">
        <v>170</v>
      </c>
      <c r="AU975" s="255" t="s">
        <v>87</v>
      </c>
      <c r="AV975" s="14" t="s">
        <v>87</v>
      </c>
      <c r="AW975" s="14" t="s">
        <v>33</v>
      </c>
      <c r="AX975" s="14" t="s">
        <v>78</v>
      </c>
      <c r="AY975" s="255" t="s">
        <v>162</v>
      </c>
    </row>
    <row r="976" s="13" customFormat="1">
      <c r="A976" s="13"/>
      <c r="B976" s="234"/>
      <c r="C976" s="235"/>
      <c r="D976" s="236" t="s">
        <v>170</v>
      </c>
      <c r="E976" s="237" t="s">
        <v>1</v>
      </c>
      <c r="F976" s="238" t="s">
        <v>1708</v>
      </c>
      <c r="G976" s="235"/>
      <c r="H976" s="237" t="s">
        <v>1</v>
      </c>
      <c r="I976" s="239"/>
      <c r="J976" s="235"/>
      <c r="K976" s="235"/>
      <c r="L976" s="240"/>
      <c r="M976" s="241"/>
      <c r="N976" s="242"/>
      <c r="O976" s="242"/>
      <c r="P976" s="242"/>
      <c r="Q976" s="242"/>
      <c r="R976" s="242"/>
      <c r="S976" s="242"/>
      <c r="T976" s="24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4" t="s">
        <v>170</v>
      </c>
      <c r="AU976" s="244" t="s">
        <v>87</v>
      </c>
      <c r="AV976" s="13" t="s">
        <v>34</v>
      </c>
      <c r="AW976" s="13" t="s">
        <v>33</v>
      </c>
      <c r="AX976" s="13" t="s">
        <v>78</v>
      </c>
      <c r="AY976" s="244" t="s">
        <v>162</v>
      </c>
    </row>
    <row r="977" s="14" customFormat="1">
      <c r="A977" s="14"/>
      <c r="B977" s="245"/>
      <c r="C977" s="246"/>
      <c r="D977" s="236" t="s">
        <v>170</v>
      </c>
      <c r="E977" s="247" t="s">
        <v>1</v>
      </c>
      <c r="F977" s="248" t="s">
        <v>1787</v>
      </c>
      <c r="G977" s="246"/>
      <c r="H977" s="249">
        <v>6.2000000000000002</v>
      </c>
      <c r="I977" s="250"/>
      <c r="J977" s="246"/>
      <c r="K977" s="246"/>
      <c r="L977" s="251"/>
      <c r="M977" s="252"/>
      <c r="N977" s="253"/>
      <c r="O977" s="253"/>
      <c r="P977" s="253"/>
      <c r="Q977" s="253"/>
      <c r="R977" s="253"/>
      <c r="S977" s="253"/>
      <c r="T977" s="25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5" t="s">
        <v>170</v>
      </c>
      <c r="AU977" s="255" t="s">
        <v>87</v>
      </c>
      <c r="AV977" s="14" t="s">
        <v>87</v>
      </c>
      <c r="AW977" s="14" t="s">
        <v>33</v>
      </c>
      <c r="AX977" s="14" t="s">
        <v>78</v>
      </c>
      <c r="AY977" s="255" t="s">
        <v>162</v>
      </c>
    </row>
    <row r="978" s="13" customFormat="1">
      <c r="A978" s="13"/>
      <c r="B978" s="234"/>
      <c r="C978" s="235"/>
      <c r="D978" s="236" t="s">
        <v>170</v>
      </c>
      <c r="E978" s="237" t="s">
        <v>1</v>
      </c>
      <c r="F978" s="238" t="s">
        <v>1709</v>
      </c>
      <c r="G978" s="235"/>
      <c r="H978" s="237" t="s">
        <v>1</v>
      </c>
      <c r="I978" s="239"/>
      <c r="J978" s="235"/>
      <c r="K978" s="235"/>
      <c r="L978" s="240"/>
      <c r="M978" s="241"/>
      <c r="N978" s="242"/>
      <c r="O978" s="242"/>
      <c r="P978" s="242"/>
      <c r="Q978" s="242"/>
      <c r="R978" s="242"/>
      <c r="S978" s="242"/>
      <c r="T978" s="24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4" t="s">
        <v>170</v>
      </c>
      <c r="AU978" s="244" t="s">
        <v>87</v>
      </c>
      <c r="AV978" s="13" t="s">
        <v>34</v>
      </c>
      <c r="AW978" s="13" t="s">
        <v>33</v>
      </c>
      <c r="AX978" s="13" t="s">
        <v>78</v>
      </c>
      <c r="AY978" s="244" t="s">
        <v>162</v>
      </c>
    </row>
    <row r="979" s="14" customFormat="1">
      <c r="A979" s="14"/>
      <c r="B979" s="245"/>
      <c r="C979" s="246"/>
      <c r="D979" s="236" t="s">
        <v>170</v>
      </c>
      <c r="E979" s="247" t="s">
        <v>1</v>
      </c>
      <c r="F979" s="248" t="s">
        <v>1788</v>
      </c>
      <c r="G979" s="246"/>
      <c r="H979" s="249">
        <v>9.3000000000000007</v>
      </c>
      <c r="I979" s="250"/>
      <c r="J979" s="246"/>
      <c r="K979" s="246"/>
      <c r="L979" s="251"/>
      <c r="M979" s="252"/>
      <c r="N979" s="253"/>
      <c r="O979" s="253"/>
      <c r="P979" s="253"/>
      <c r="Q979" s="253"/>
      <c r="R979" s="253"/>
      <c r="S979" s="253"/>
      <c r="T979" s="254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5" t="s">
        <v>170</v>
      </c>
      <c r="AU979" s="255" t="s">
        <v>87</v>
      </c>
      <c r="AV979" s="14" t="s">
        <v>87</v>
      </c>
      <c r="AW979" s="14" t="s">
        <v>33</v>
      </c>
      <c r="AX979" s="14" t="s">
        <v>78</v>
      </c>
      <c r="AY979" s="255" t="s">
        <v>162</v>
      </c>
    </row>
    <row r="980" s="13" customFormat="1">
      <c r="A980" s="13"/>
      <c r="B980" s="234"/>
      <c r="C980" s="235"/>
      <c r="D980" s="236" t="s">
        <v>170</v>
      </c>
      <c r="E980" s="237" t="s">
        <v>1</v>
      </c>
      <c r="F980" s="238" t="s">
        <v>1789</v>
      </c>
      <c r="G980" s="235"/>
      <c r="H980" s="237" t="s">
        <v>1</v>
      </c>
      <c r="I980" s="239"/>
      <c r="J980" s="235"/>
      <c r="K980" s="235"/>
      <c r="L980" s="240"/>
      <c r="M980" s="241"/>
      <c r="N980" s="242"/>
      <c r="O980" s="242"/>
      <c r="P980" s="242"/>
      <c r="Q980" s="242"/>
      <c r="R980" s="242"/>
      <c r="S980" s="242"/>
      <c r="T980" s="24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4" t="s">
        <v>170</v>
      </c>
      <c r="AU980" s="244" t="s">
        <v>87</v>
      </c>
      <c r="AV980" s="13" t="s">
        <v>34</v>
      </c>
      <c r="AW980" s="13" t="s">
        <v>33</v>
      </c>
      <c r="AX980" s="13" t="s">
        <v>78</v>
      </c>
      <c r="AY980" s="244" t="s">
        <v>162</v>
      </c>
    </row>
    <row r="981" s="14" customFormat="1">
      <c r="A981" s="14"/>
      <c r="B981" s="245"/>
      <c r="C981" s="246"/>
      <c r="D981" s="236" t="s">
        <v>170</v>
      </c>
      <c r="E981" s="247" t="s">
        <v>1</v>
      </c>
      <c r="F981" s="248" t="s">
        <v>1790</v>
      </c>
      <c r="G981" s="246"/>
      <c r="H981" s="249">
        <v>4.0999999999999996</v>
      </c>
      <c r="I981" s="250"/>
      <c r="J981" s="246"/>
      <c r="K981" s="246"/>
      <c r="L981" s="251"/>
      <c r="M981" s="252"/>
      <c r="N981" s="253"/>
      <c r="O981" s="253"/>
      <c r="P981" s="253"/>
      <c r="Q981" s="253"/>
      <c r="R981" s="253"/>
      <c r="S981" s="253"/>
      <c r="T981" s="254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5" t="s">
        <v>170</v>
      </c>
      <c r="AU981" s="255" t="s">
        <v>87</v>
      </c>
      <c r="AV981" s="14" t="s">
        <v>87</v>
      </c>
      <c r="AW981" s="14" t="s">
        <v>33</v>
      </c>
      <c r="AX981" s="14" t="s">
        <v>78</v>
      </c>
      <c r="AY981" s="255" t="s">
        <v>162</v>
      </c>
    </row>
    <row r="982" s="15" customFormat="1">
      <c r="A982" s="15"/>
      <c r="B982" s="256"/>
      <c r="C982" s="257"/>
      <c r="D982" s="236" t="s">
        <v>170</v>
      </c>
      <c r="E982" s="258" t="s">
        <v>1</v>
      </c>
      <c r="F982" s="259" t="s">
        <v>180</v>
      </c>
      <c r="G982" s="257"/>
      <c r="H982" s="260">
        <v>72.700000000000003</v>
      </c>
      <c r="I982" s="261"/>
      <c r="J982" s="257"/>
      <c r="K982" s="257"/>
      <c r="L982" s="262"/>
      <c r="M982" s="263"/>
      <c r="N982" s="264"/>
      <c r="O982" s="264"/>
      <c r="P982" s="264"/>
      <c r="Q982" s="264"/>
      <c r="R982" s="264"/>
      <c r="S982" s="264"/>
      <c r="T982" s="265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66" t="s">
        <v>170</v>
      </c>
      <c r="AU982" s="266" t="s">
        <v>87</v>
      </c>
      <c r="AV982" s="15" t="s">
        <v>168</v>
      </c>
      <c r="AW982" s="15" t="s">
        <v>33</v>
      </c>
      <c r="AX982" s="15" t="s">
        <v>34</v>
      </c>
      <c r="AY982" s="266" t="s">
        <v>162</v>
      </c>
    </row>
    <row r="983" s="2" customFormat="1" ht="24.15" customHeight="1">
      <c r="A983" s="39"/>
      <c r="B983" s="40"/>
      <c r="C983" s="220" t="s">
        <v>1132</v>
      </c>
      <c r="D983" s="220" t="s">
        <v>164</v>
      </c>
      <c r="E983" s="221" t="s">
        <v>1821</v>
      </c>
      <c r="F983" s="222" t="s">
        <v>1822</v>
      </c>
      <c r="G983" s="223" t="s">
        <v>760</v>
      </c>
      <c r="H983" s="289"/>
      <c r="I983" s="225"/>
      <c r="J983" s="226">
        <f>ROUND(I983*H983,1)</f>
        <v>0</v>
      </c>
      <c r="K983" s="227"/>
      <c r="L983" s="45"/>
      <c r="M983" s="228" t="s">
        <v>1</v>
      </c>
      <c r="N983" s="229" t="s">
        <v>43</v>
      </c>
      <c r="O983" s="92"/>
      <c r="P983" s="230">
        <f>O983*H983</f>
        <v>0</v>
      </c>
      <c r="Q983" s="230">
        <v>0</v>
      </c>
      <c r="R983" s="230">
        <f>Q983*H983</f>
        <v>0</v>
      </c>
      <c r="S983" s="230">
        <v>0</v>
      </c>
      <c r="T983" s="231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32" t="s">
        <v>249</v>
      </c>
      <c r="AT983" s="232" t="s">
        <v>164</v>
      </c>
      <c r="AU983" s="232" t="s">
        <v>87</v>
      </c>
      <c r="AY983" s="18" t="s">
        <v>162</v>
      </c>
      <c r="BE983" s="233">
        <f>IF(N983="základní",J983,0)</f>
        <v>0</v>
      </c>
      <c r="BF983" s="233">
        <f>IF(N983="snížená",J983,0)</f>
        <v>0</v>
      </c>
      <c r="BG983" s="233">
        <f>IF(N983="zákl. přenesená",J983,0)</f>
        <v>0</v>
      </c>
      <c r="BH983" s="233">
        <f>IF(N983="sníž. přenesená",J983,0)</f>
        <v>0</v>
      </c>
      <c r="BI983" s="233">
        <f>IF(N983="nulová",J983,0)</f>
        <v>0</v>
      </c>
      <c r="BJ983" s="18" t="s">
        <v>34</v>
      </c>
      <c r="BK983" s="233">
        <f>ROUND(I983*H983,1)</f>
        <v>0</v>
      </c>
      <c r="BL983" s="18" t="s">
        <v>249</v>
      </c>
      <c r="BM983" s="232" t="s">
        <v>1823</v>
      </c>
    </row>
    <row r="984" s="12" customFormat="1" ht="22.8" customHeight="1">
      <c r="A984" s="12"/>
      <c r="B984" s="204"/>
      <c r="C984" s="205"/>
      <c r="D984" s="206" t="s">
        <v>77</v>
      </c>
      <c r="E984" s="218" t="s">
        <v>1824</v>
      </c>
      <c r="F984" s="218" t="s">
        <v>1825</v>
      </c>
      <c r="G984" s="205"/>
      <c r="H984" s="205"/>
      <c r="I984" s="208"/>
      <c r="J984" s="219">
        <f>BK984</f>
        <v>0</v>
      </c>
      <c r="K984" s="205"/>
      <c r="L984" s="210"/>
      <c r="M984" s="211"/>
      <c r="N984" s="212"/>
      <c r="O984" s="212"/>
      <c r="P984" s="213">
        <f>SUM(P985:P989)</f>
        <v>0</v>
      </c>
      <c r="Q984" s="212"/>
      <c r="R984" s="213">
        <f>SUM(R985:R989)</f>
        <v>0.71999999999999997</v>
      </c>
      <c r="S984" s="212"/>
      <c r="T984" s="214">
        <f>SUM(T985:T989)</f>
        <v>0.8899999999999999</v>
      </c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R984" s="215" t="s">
        <v>87</v>
      </c>
      <c r="AT984" s="216" t="s">
        <v>77</v>
      </c>
      <c r="AU984" s="216" t="s">
        <v>34</v>
      </c>
      <c r="AY984" s="215" t="s">
        <v>162</v>
      </c>
      <c r="BK984" s="217">
        <f>SUM(BK985:BK989)</f>
        <v>0</v>
      </c>
    </row>
    <row r="985" s="2" customFormat="1" ht="24.15" customHeight="1">
      <c r="A985" s="39"/>
      <c r="B985" s="40"/>
      <c r="C985" s="220" t="s">
        <v>1145</v>
      </c>
      <c r="D985" s="220" t="s">
        <v>164</v>
      </c>
      <c r="E985" s="221" t="s">
        <v>1826</v>
      </c>
      <c r="F985" s="222" t="s">
        <v>1827</v>
      </c>
      <c r="G985" s="223" t="s">
        <v>167</v>
      </c>
      <c r="H985" s="224">
        <v>20</v>
      </c>
      <c r="I985" s="225"/>
      <c r="J985" s="226">
        <f>ROUND(I985*H985,1)</f>
        <v>0</v>
      </c>
      <c r="K985" s="227"/>
      <c r="L985" s="45"/>
      <c r="M985" s="228" t="s">
        <v>1</v>
      </c>
      <c r="N985" s="229" t="s">
        <v>43</v>
      </c>
      <c r="O985" s="92"/>
      <c r="P985" s="230">
        <f>O985*H985</f>
        <v>0</v>
      </c>
      <c r="Q985" s="230">
        <v>0</v>
      </c>
      <c r="R985" s="230">
        <f>Q985*H985</f>
        <v>0</v>
      </c>
      <c r="S985" s="230">
        <v>0</v>
      </c>
      <c r="T985" s="231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32" t="s">
        <v>249</v>
      </c>
      <c r="AT985" s="232" t="s">
        <v>164</v>
      </c>
      <c r="AU985" s="232" t="s">
        <v>87</v>
      </c>
      <c r="AY985" s="18" t="s">
        <v>162</v>
      </c>
      <c r="BE985" s="233">
        <f>IF(N985="základní",J985,0)</f>
        <v>0</v>
      </c>
      <c r="BF985" s="233">
        <f>IF(N985="snížená",J985,0)</f>
        <v>0</v>
      </c>
      <c r="BG985" s="233">
        <f>IF(N985="zákl. přenesená",J985,0)</f>
        <v>0</v>
      </c>
      <c r="BH985" s="233">
        <f>IF(N985="sníž. přenesená",J985,0)</f>
        <v>0</v>
      </c>
      <c r="BI985" s="233">
        <f>IF(N985="nulová",J985,0)</f>
        <v>0</v>
      </c>
      <c r="BJ985" s="18" t="s">
        <v>34</v>
      </c>
      <c r="BK985" s="233">
        <f>ROUND(I985*H985,1)</f>
        <v>0</v>
      </c>
      <c r="BL985" s="18" t="s">
        <v>249</v>
      </c>
      <c r="BM985" s="232" t="s">
        <v>1828</v>
      </c>
    </row>
    <row r="986" s="2" customFormat="1" ht="16.5" customHeight="1">
      <c r="A986" s="39"/>
      <c r="B986" s="40"/>
      <c r="C986" s="267" t="s">
        <v>1149</v>
      </c>
      <c r="D986" s="267" t="s">
        <v>250</v>
      </c>
      <c r="E986" s="268" t="s">
        <v>1829</v>
      </c>
      <c r="F986" s="269" t="s">
        <v>1830</v>
      </c>
      <c r="G986" s="270" t="s">
        <v>589</v>
      </c>
      <c r="H986" s="271">
        <v>200</v>
      </c>
      <c r="I986" s="272"/>
      <c r="J986" s="273">
        <f>ROUND(I986*H986,1)</f>
        <v>0</v>
      </c>
      <c r="K986" s="274"/>
      <c r="L986" s="275"/>
      <c r="M986" s="276" t="s">
        <v>1</v>
      </c>
      <c r="N986" s="277" t="s">
        <v>43</v>
      </c>
      <c r="O986" s="92"/>
      <c r="P986" s="230">
        <f>O986*H986</f>
        <v>0</v>
      </c>
      <c r="Q986" s="230">
        <v>0.0035999999999999999</v>
      </c>
      <c r="R986" s="230">
        <f>Q986*H986</f>
        <v>0.71999999999999997</v>
      </c>
      <c r="S986" s="230">
        <v>0</v>
      </c>
      <c r="T986" s="231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2" t="s">
        <v>371</v>
      </c>
      <c r="AT986" s="232" t="s">
        <v>250</v>
      </c>
      <c r="AU986" s="232" t="s">
        <v>87</v>
      </c>
      <c r="AY986" s="18" t="s">
        <v>162</v>
      </c>
      <c r="BE986" s="233">
        <f>IF(N986="základní",J986,0)</f>
        <v>0</v>
      </c>
      <c r="BF986" s="233">
        <f>IF(N986="snížená",J986,0)</f>
        <v>0</v>
      </c>
      <c r="BG986" s="233">
        <f>IF(N986="zákl. přenesená",J986,0)</f>
        <v>0</v>
      </c>
      <c r="BH986" s="233">
        <f>IF(N986="sníž. přenesená",J986,0)</f>
        <v>0</v>
      </c>
      <c r="BI986" s="233">
        <f>IF(N986="nulová",J986,0)</f>
        <v>0</v>
      </c>
      <c r="BJ986" s="18" t="s">
        <v>34</v>
      </c>
      <c r="BK986" s="233">
        <f>ROUND(I986*H986,1)</f>
        <v>0</v>
      </c>
      <c r="BL986" s="18" t="s">
        <v>249</v>
      </c>
      <c r="BM986" s="232" t="s">
        <v>1831</v>
      </c>
    </row>
    <row r="987" s="14" customFormat="1">
      <c r="A987" s="14"/>
      <c r="B987" s="245"/>
      <c r="C987" s="246"/>
      <c r="D987" s="236" t="s">
        <v>170</v>
      </c>
      <c r="E987" s="247" t="s">
        <v>1</v>
      </c>
      <c r="F987" s="248" t="s">
        <v>1832</v>
      </c>
      <c r="G987" s="246"/>
      <c r="H987" s="249">
        <v>200</v>
      </c>
      <c r="I987" s="250"/>
      <c r="J987" s="246"/>
      <c r="K987" s="246"/>
      <c r="L987" s="251"/>
      <c r="M987" s="252"/>
      <c r="N987" s="253"/>
      <c r="O987" s="253"/>
      <c r="P987" s="253"/>
      <c r="Q987" s="253"/>
      <c r="R987" s="253"/>
      <c r="S987" s="253"/>
      <c r="T987" s="254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5" t="s">
        <v>170</v>
      </c>
      <c r="AU987" s="255" t="s">
        <v>87</v>
      </c>
      <c r="AV987" s="14" t="s">
        <v>87</v>
      </c>
      <c r="AW987" s="14" t="s">
        <v>33</v>
      </c>
      <c r="AX987" s="14" t="s">
        <v>34</v>
      </c>
      <c r="AY987" s="255" t="s">
        <v>162</v>
      </c>
    </row>
    <row r="988" s="2" customFormat="1" ht="24.15" customHeight="1">
      <c r="A988" s="39"/>
      <c r="B988" s="40"/>
      <c r="C988" s="220" t="s">
        <v>1153</v>
      </c>
      <c r="D988" s="220" t="s">
        <v>164</v>
      </c>
      <c r="E988" s="221" t="s">
        <v>1833</v>
      </c>
      <c r="F988" s="222" t="s">
        <v>1834</v>
      </c>
      <c r="G988" s="223" t="s">
        <v>167</v>
      </c>
      <c r="H988" s="224">
        <v>20</v>
      </c>
      <c r="I988" s="225"/>
      <c r="J988" s="226">
        <f>ROUND(I988*H988,1)</f>
        <v>0</v>
      </c>
      <c r="K988" s="227"/>
      <c r="L988" s="45"/>
      <c r="M988" s="228" t="s">
        <v>1</v>
      </c>
      <c r="N988" s="229" t="s">
        <v>43</v>
      </c>
      <c r="O988" s="92"/>
      <c r="P988" s="230">
        <f>O988*H988</f>
        <v>0</v>
      </c>
      <c r="Q988" s="230">
        <v>0</v>
      </c>
      <c r="R988" s="230">
        <f>Q988*H988</f>
        <v>0</v>
      </c>
      <c r="S988" s="230">
        <v>0.044499999999999998</v>
      </c>
      <c r="T988" s="231">
        <f>S988*H988</f>
        <v>0.8899999999999999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32" t="s">
        <v>249</v>
      </c>
      <c r="AT988" s="232" t="s">
        <v>164</v>
      </c>
      <c r="AU988" s="232" t="s">
        <v>87</v>
      </c>
      <c r="AY988" s="18" t="s">
        <v>162</v>
      </c>
      <c r="BE988" s="233">
        <f>IF(N988="základní",J988,0)</f>
        <v>0</v>
      </c>
      <c r="BF988" s="233">
        <f>IF(N988="snížená",J988,0)</f>
        <v>0</v>
      </c>
      <c r="BG988" s="233">
        <f>IF(N988="zákl. přenesená",J988,0)</f>
        <v>0</v>
      </c>
      <c r="BH988" s="233">
        <f>IF(N988="sníž. přenesená",J988,0)</f>
        <v>0</v>
      </c>
      <c r="BI988" s="233">
        <f>IF(N988="nulová",J988,0)</f>
        <v>0</v>
      </c>
      <c r="BJ988" s="18" t="s">
        <v>34</v>
      </c>
      <c r="BK988" s="233">
        <f>ROUND(I988*H988,1)</f>
        <v>0</v>
      </c>
      <c r="BL988" s="18" t="s">
        <v>249</v>
      </c>
      <c r="BM988" s="232" t="s">
        <v>1835</v>
      </c>
    </row>
    <row r="989" s="2" customFormat="1" ht="24.15" customHeight="1">
      <c r="A989" s="39"/>
      <c r="B989" s="40"/>
      <c r="C989" s="220" t="s">
        <v>1157</v>
      </c>
      <c r="D989" s="220" t="s">
        <v>164</v>
      </c>
      <c r="E989" s="221" t="s">
        <v>1836</v>
      </c>
      <c r="F989" s="222" t="s">
        <v>1837</v>
      </c>
      <c r="G989" s="223" t="s">
        <v>760</v>
      </c>
      <c r="H989" s="289"/>
      <c r="I989" s="225"/>
      <c r="J989" s="226">
        <f>ROUND(I989*H989,1)</f>
        <v>0</v>
      </c>
      <c r="K989" s="227"/>
      <c r="L989" s="45"/>
      <c r="M989" s="228" t="s">
        <v>1</v>
      </c>
      <c r="N989" s="229" t="s">
        <v>43</v>
      </c>
      <c r="O989" s="92"/>
      <c r="P989" s="230">
        <f>O989*H989</f>
        <v>0</v>
      </c>
      <c r="Q989" s="230">
        <v>0</v>
      </c>
      <c r="R989" s="230">
        <f>Q989*H989</f>
        <v>0</v>
      </c>
      <c r="S989" s="230">
        <v>0</v>
      </c>
      <c r="T989" s="231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32" t="s">
        <v>249</v>
      </c>
      <c r="AT989" s="232" t="s">
        <v>164</v>
      </c>
      <c r="AU989" s="232" t="s">
        <v>87</v>
      </c>
      <c r="AY989" s="18" t="s">
        <v>162</v>
      </c>
      <c r="BE989" s="233">
        <f>IF(N989="základní",J989,0)</f>
        <v>0</v>
      </c>
      <c r="BF989" s="233">
        <f>IF(N989="snížená",J989,0)</f>
        <v>0</v>
      </c>
      <c r="BG989" s="233">
        <f>IF(N989="zákl. přenesená",J989,0)</f>
        <v>0</v>
      </c>
      <c r="BH989" s="233">
        <f>IF(N989="sníž. přenesená",J989,0)</f>
        <v>0</v>
      </c>
      <c r="BI989" s="233">
        <f>IF(N989="nulová",J989,0)</f>
        <v>0</v>
      </c>
      <c r="BJ989" s="18" t="s">
        <v>34</v>
      </c>
      <c r="BK989" s="233">
        <f>ROUND(I989*H989,1)</f>
        <v>0</v>
      </c>
      <c r="BL989" s="18" t="s">
        <v>249</v>
      </c>
      <c r="BM989" s="232" t="s">
        <v>1838</v>
      </c>
    </row>
    <row r="990" s="12" customFormat="1" ht="22.8" customHeight="1">
      <c r="A990" s="12"/>
      <c r="B990" s="204"/>
      <c r="C990" s="205"/>
      <c r="D990" s="206" t="s">
        <v>77</v>
      </c>
      <c r="E990" s="218" t="s">
        <v>1089</v>
      </c>
      <c r="F990" s="218" t="s">
        <v>1090</v>
      </c>
      <c r="G990" s="205"/>
      <c r="H990" s="205"/>
      <c r="I990" s="208"/>
      <c r="J990" s="219">
        <f>BK990</f>
        <v>0</v>
      </c>
      <c r="K990" s="205"/>
      <c r="L990" s="210"/>
      <c r="M990" s="211"/>
      <c r="N990" s="212"/>
      <c r="O990" s="212"/>
      <c r="P990" s="213">
        <f>SUM(P991:P1119)</f>
        <v>0</v>
      </c>
      <c r="Q990" s="212"/>
      <c r="R990" s="213">
        <f>SUM(R991:R1119)</f>
        <v>5.8953548362955006</v>
      </c>
      <c r="S990" s="212"/>
      <c r="T990" s="214">
        <f>SUM(T991:T1119)</f>
        <v>0.58699999999999997</v>
      </c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R990" s="215" t="s">
        <v>87</v>
      </c>
      <c r="AT990" s="216" t="s">
        <v>77</v>
      </c>
      <c r="AU990" s="216" t="s">
        <v>34</v>
      </c>
      <c r="AY990" s="215" t="s">
        <v>162</v>
      </c>
      <c r="BK990" s="217">
        <f>SUM(BK991:BK1119)</f>
        <v>0</v>
      </c>
    </row>
    <row r="991" s="2" customFormat="1" ht="24.15" customHeight="1">
      <c r="A991" s="39"/>
      <c r="B991" s="40"/>
      <c r="C991" s="220" t="s">
        <v>1161</v>
      </c>
      <c r="D991" s="220" t="s">
        <v>164</v>
      </c>
      <c r="E991" s="221" t="s">
        <v>1839</v>
      </c>
      <c r="F991" s="222" t="s">
        <v>1840</v>
      </c>
      <c r="G991" s="223" t="s">
        <v>589</v>
      </c>
      <c r="H991" s="224">
        <v>10.4</v>
      </c>
      <c r="I991" s="225"/>
      <c r="J991" s="226">
        <f>ROUND(I991*H991,1)</f>
        <v>0</v>
      </c>
      <c r="K991" s="227"/>
      <c r="L991" s="45"/>
      <c r="M991" s="228" t="s">
        <v>1</v>
      </c>
      <c r="N991" s="229" t="s">
        <v>43</v>
      </c>
      <c r="O991" s="92"/>
      <c r="P991" s="230">
        <f>O991*H991</f>
        <v>0</v>
      </c>
      <c r="Q991" s="230">
        <v>0</v>
      </c>
      <c r="R991" s="230">
        <f>Q991*H991</f>
        <v>0</v>
      </c>
      <c r="S991" s="230">
        <v>0.0040000000000000001</v>
      </c>
      <c r="T991" s="231">
        <f>S991*H991</f>
        <v>0.041600000000000005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32" t="s">
        <v>249</v>
      </c>
      <c r="AT991" s="232" t="s">
        <v>164</v>
      </c>
      <c r="AU991" s="232" t="s">
        <v>87</v>
      </c>
      <c r="AY991" s="18" t="s">
        <v>162</v>
      </c>
      <c r="BE991" s="233">
        <f>IF(N991="základní",J991,0)</f>
        <v>0</v>
      </c>
      <c r="BF991" s="233">
        <f>IF(N991="snížená",J991,0)</f>
        <v>0</v>
      </c>
      <c r="BG991" s="233">
        <f>IF(N991="zákl. přenesená",J991,0)</f>
        <v>0</v>
      </c>
      <c r="BH991" s="233">
        <f>IF(N991="sníž. přenesená",J991,0)</f>
        <v>0</v>
      </c>
      <c r="BI991" s="233">
        <f>IF(N991="nulová",J991,0)</f>
        <v>0</v>
      </c>
      <c r="BJ991" s="18" t="s">
        <v>34</v>
      </c>
      <c r="BK991" s="233">
        <f>ROUND(I991*H991,1)</f>
        <v>0</v>
      </c>
      <c r="BL991" s="18" t="s">
        <v>249</v>
      </c>
      <c r="BM991" s="232" t="s">
        <v>1841</v>
      </c>
    </row>
    <row r="992" s="14" customFormat="1">
      <c r="A992" s="14"/>
      <c r="B992" s="245"/>
      <c r="C992" s="246"/>
      <c r="D992" s="236" t="s">
        <v>170</v>
      </c>
      <c r="E992" s="247" t="s">
        <v>1</v>
      </c>
      <c r="F992" s="248" t="s">
        <v>1468</v>
      </c>
      <c r="G992" s="246"/>
      <c r="H992" s="249">
        <v>4.9500000000000002</v>
      </c>
      <c r="I992" s="250"/>
      <c r="J992" s="246"/>
      <c r="K992" s="246"/>
      <c r="L992" s="251"/>
      <c r="M992" s="252"/>
      <c r="N992" s="253"/>
      <c r="O992" s="253"/>
      <c r="P992" s="253"/>
      <c r="Q992" s="253"/>
      <c r="R992" s="253"/>
      <c r="S992" s="253"/>
      <c r="T992" s="254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5" t="s">
        <v>170</v>
      </c>
      <c r="AU992" s="255" t="s">
        <v>87</v>
      </c>
      <c r="AV992" s="14" t="s">
        <v>87</v>
      </c>
      <c r="AW992" s="14" t="s">
        <v>33</v>
      </c>
      <c r="AX992" s="14" t="s">
        <v>78</v>
      </c>
      <c r="AY992" s="255" t="s">
        <v>162</v>
      </c>
    </row>
    <row r="993" s="14" customFormat="1">
      <c r="A993" s="14"/>
      <c r="B993" s="245"/>
      <c r="C993" s="246"/>
      <c r="D993" s="236" t="s">
        <v>170</v>
      </c>
      <c r="E993" s="247" t="s">
        <v>1</v>
      </c>
      <c r="F993" s="248" t="s">
        <v>1474</v>
      </c>
      <c r="G993" s="246"/>
      <c r="H993" s="249">
        <v>4.5</v>
      </c>
      <c r="I993" s="250"/>
      <c r="J993" s="246"/>
      <c r="K993" s="246"/>
      <c r="L993" s="251"/>
      <c r="M993" s="252"/>
      <c r="N993" s="253"/>
      <c r="O993" s="253"/>
      <c r="P993" s="253"/>
      <c r="Q993" s="253"/>
      <c r="R993" s="253"/>
      <c r="S993" s="253"/>
      <c r="T993" s="25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5" t="s">
        <v>170</v>
      </c>
      <c r="AU993" s="255" t="s">
        <v>87</v>
      </c>
      <c r="AV993" s="14" t="s">
        <v>87</v>
      </c>
      <c r="AW993" s="14" t="s">
        <v>33</v>
      </c>
      <c r="AX993" s="14" t="s">
        <v>78</v>
      </c>
      <c r="AY993" s="255" t="s">
        <v>162</v>
      </c>
    </row>
    <row r="994" s="14" customFormat="1">
      <c r="A994" s="14"/>
      <c r="B994" s="245"/>
      <c r="C994" s="246"/>
      <c r="D994" s="236" t="s">
        <v>170</v>
      </c>
      <c r="E994" s="247" t="s">
        <v>1</v>
      </c>
      <c r="F994" s="248" t="s">
        <v>1476</v>
      </c>
      <c r="G994" s="246"/>
      <c r="H994" s="249">
        <v>0.94999999999999996</v>
      </c>
      <c r="I994" s="250"/>
      <c r="J994" s="246"/>
      <c r="K994" s="246"/>
      <c r="L994" s="251"/>
      <c r="M994" s="252"/>
      <c r="N994" s="253"/>
      <c r="O994" s="253"/>
      <c r="P994" s="253"/>
      <c r="Q994" s="253"/>
      <c r="R994" s="253"/>
      <c r="S994" s="253"/>
      <c r="T994" s="25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5" t="s">
        <v>170</v>
      </c>
      <c r="AU994" s="255" t="s">
        <v>87</v>
      </c>
      <c r="AV994" s="14" t="s">
        <v>87</v>
      </c>
      <c r="AW994" s="14" t="s">
        <v>33</v>
      </c>
      <c r="AX994" s="14" t="s">
        <v>78</v>
      </c>
      <c r="AY994" s="255" t="s">
        <v>162</v>
      </c>
    </row>
    <row r="995" s="15" customFormat="1">
      <c r="A995" s="15"/>
      <c r="B995" s="256"/>
      <c r="C995" s="257"/>
      <c r="D995" s="236" t="s">
        <v>170</v>
      </c>
      <c r="E995" s="258" t="s">
        <v>1</v>
      </c>
      <c r="F995" s="259" t="s">
        <v>180</v>
      </c>
      <c r="G995" s="257"/>
      <c r="H995" s="260">
        <v>10.4</v>
      </c>
      <c r="I995" s="261"/>
      <c r="J995" s="257"/>
      <c r="K995" s="257"/>
      <c r="L995" s="262"/>
      <c r="M995" s="263"/>
      <c r="N995" s="264"/>
      <c r="O995" s="264"/>
      <c r="P995" s="264"/>
      <c r="Q995" s="264"/>
      <c r="R995" s="264"/>
      <c r="S995" s="264"/>
      <c r="T995" s="26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66" t="s">
        <v>170</v>
      </c>
      <c r="AU995" s="266" t="s">
        <v>87</v>
      </c>
      <c r="AV995" s="15" t="s">
        <v>168</v>
      </c>
      <c r="AW995" s="15" t="s">
        <v>33</v>
      </c>
      <c r="AX995" s="15" t="s">
        <v>34</v>
      </c>
      <c r="AY995" s="266" t="s">
        <v>162</v>
      </c>
    </row>
    <row r="996" s="2" customFormat="1" ht="24.15" customHeight="1">
      <c r="A996" s="39"/>
      <c r="B996" s="40"/>
      <c r="C996" s="220" t="s">
        <v>1165</v>
      </c>
      <c r="D996" s="220" t="s">
        <v>164</v>
      </c>
      <c r="E996" s="221" t="s">
        <v>1842</v>
      </c>
      <c r="F996" s="222" t="s">
        <v>1843</v>
      </c>
      <c r="G996" s="223" t="s">
        <v>589</v>
      </c>
      <c r="H996" s="224">
        <v>90.900000000000006</v>
      </c>
      <c r="I996" s="225"/>
      <c r="J996" s="226">
        <f>ROUND(I996*H996,1)</f>
        <v>0</v>
      </c>
      <c r="K996" s="227"/>
      <c r="L996" s="45"/>
      <c r="M996" s="228" t="s">
        <v>1</v>
      </c>
      <c r="N996" s="229" t="s">
        <v>43</v>
      </c>
      <c r="O996" s="92"/>
      <c r="P996" s="230">
        <f>O996*H996</f>
        <v>0</v>
      </c>
      <c r="Q996" s="230">
        <v>0</v>
      </c>
      <c r="R996" s="230">
        <f>Q996*H996</f>
        <v>0</v>
      </c>
      <c r="S996" s="230">
        <v>0.0060000000000000001</v>
      </c>
      <c r="T996" s="231">
        <f>S996*H996</f>
        <v>0.5454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32" t="s">
        <v>249</v>
      </c>
      <c r="AT996" s="232" t="s">
        <v>164</v>
      </c>
      <c r="AU996" s="232" t="s">
        <v>87</v>
      </c>
      <c r="AY996" s="18" t="s">
        <v>162</v>
      </c>
      <c r="BE996" s="233">
        <f>IF(N996="základní",J996,0)</f>
        <v>0</v>
      </c>
      <c r="BF996" s="233">
        <f>IF(N996="snížená",J996,0)</f>
        <v>0</v>
      </c>
      <c r="BG996" s="233">
        <f>IF(N996="zákl. přenesená",J996,0)</f>
        <v>0</v>
      </c>
      <c r="BH996" s="233">
        <f>IF(N996="sníž. přenesená",J996,0)</f>
        <v>0</v>
      </c>
      <c r="BI996" s="233">
        <f>IF(N996="nulová",J996,0)</f>
        <v>0</v>
      </c>
      <c r="BJ996" s="18" t="s">
        <v>34</v>
      </c>
      <c r="BK996" s="233">
        <f>ROUND(I996*H996,1)</f>
        <v>0</v>
      </c>
      <c r="BL996" s="18" t="s">
        <v>249</v>
      </c>
      <c r="BM996" s="232" t="s">
        <v>1844</v>
      </c>
    </row>
    <row r="997" s="14" customFormat="1">
      <c r="A997" s="14"/>
      <c r="B997" s="245"/>
      <c r="C997" s="246"/>
      <c r="D997" s="236" t="s">
        <v>170</v>
      </c>
      <c r="E997" s="247" t="s">
        <v>1</v>
      </c>
      <c r="F997" s="248" t="s">
        <v>1469</v>
      </c>
      <c r="G997" s="246"/>
      <c r="H997" s="249">
        <v>12.5</v>
      </c>
      <c r="I997" s="250"/>
      <c r="J997" s="246"/>
      <c r="K997" s="246"/>
      <c r="L997" s="251"/>
      <c r="M997" s="252"/>
      <c r="N997" s="253"/>
      <c r="O997" s="253"/>
      <c r="P997" s="253"/>
      <c r="Q997" s="253"/>
      <c r="R997" s="253"/>
      <c r="S997" s="253"/>
      <c r="T997" s="254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5" t="s">
        <v>170</v>
      </c>
      <c r="AU997" s="255" t="s">
        <v>87</v>
      </c>
      <c r="AV997" s="14" t="s">
        <v>87</v>
      </c>
      <c r="AW997" s="14" t="s">
        <v>33</v>
      </c>
      <c r="AX997" s="14" t="s">
        <v>78</v>
      </c>
      <c r="AY997" s="255" t="s">
        <v>162</v>
      </c>
    </row>
    <row r="998" s="14" customFormat="1">
      <c r="A998" s="14"/>
      <c r="B998" s="245"/>
      <c r="C998" s="246"/>
      <c r="D998" s="236" t="s">
        <v>170</v>
      </c>
      <c r="E998" s="247" t="s">
        <v>1</v>
      </c>
      <c r="F998" s="248" t="s">
        <v>1470</v>
      </c>
      <c r="G998" s="246"/>
      <c r="H998" s="249">
        <v>66</v>
      </c>
      <c r="I998" s="250"/>
      <c r="J998" s="246"/>
      <c r="K998" s="246"/>
      <c r="L998" s="251"/>
      <c r="M998" s="252"/>
      <c r="N998" s="253"/>
      <c r="O998" s="253"/>
      <c r="P998" s="253"/>
      <c r="Q998" s="253"/>
      <c r="R998" s="253"/>
      <c r="S998" s="253"/>
      <c r="T998" s="254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5" t="s">
        <v>170</v>
      </c>
      <c r="AU998" s="255" t="s">
        <v>87</v>
      </c>
      <c r="AV998" s="14" t="s">
        <v>87</v>
      </c>
      <c r="AW998" s="14" t="s">
        <v>33</v>
      </c>
      <c r="AX998" s="14" t="s">
        <v>78</v>
      </c>
      <c r="AY998" s="255" t="s">
        <v>162</v>
      </c>
    </row>
    <row r="999" s="14" customFormat="1">
      <c r="A999" s="14"/>
      <c r="B999" s="245"/>
      <c r="C999" s="246"/>
      <c r="D999" s="236" t="s">
        <v>170</v>
      </c>
      <c r="E999" s="247" t="s">
        <v>1</v>
      </c>
      <c r="F999" s="248" t="s">
        <v>1473</v>
      </c>
      <c r="G999" s="246"/>
      <c r="H999" s="249">
        <v>8.4000000000000004</v>
      </c>
      <c r="I999" s="250"/>
      <c r="J999" s="246"/>
      <c r="K999" s="246"/>
      <c r="L999" s="251"/>
      <c r="M999" s="252"/>
      <c r="N999" s="253"/>
      <c r="O999" s="253"/>
      <c r="P999" s="253"/>
      <c r="Q999" s="253"/>
      <c r="R999" s="253"/>
      <c r="S999" s="253"/>
      <c r="T999" s="254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5" t="s">
        <v>170</v>
      </c>
      <c r="AU999" s="255" t="s">
        <v>87</v>
      </c>
      <c r="AV999" s="14" t="s">
        <v>87</v>
      </c>
      <c r="AW999" s="14" t="s">
        <v>33</v>
      </c>
      <c r="AX999" s="14" t="s">
        <v>78</v>
      </c>
      <c r="AY999" s="255" t="s">
        <v>162</v>
      </c>
    </row>
    <row r="1000" s="14" customFormat="1">
      <c r="A1000" s="14"/>
      <c r="B1000" s="245"/>
      <c r="C1000" s="246"/>
      <c r="D1000" s="236" t="s">
        <v>170</v>
      </c>
      <c r="E1000" s="247" t="s">
        <v>1</v>
      </c>
      <c r="F1000" s="248" t="s">
        <v>1475</v>
      </c>
      <c r="G1000" s="246"/>
      <c r="H1000" s="249">
        <v>2</v>
      </c>
      <c r="I1000" s="250"/>
      <c r="J1000" s="246"/>
      <c r="K1000" s="246"/>
      <c r="L1000" s="251"/>
      <c r="M1000" s="252"/>
      <c r="N1000" s="253"/>
      <c r="O1000" s="253"/>
      <c r="P1000" s="253"/>
      <c r="Q1000" s="253"/>
      <c r="R1000" s="253"/>
      <c r="S1000" s="253"/>
      <c r="T1000" s="254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5" t="s">
        <v>170</v>
      </c>
      <c r="AU1000" s="255" t="s">
        <v>87</v>
      </c>
      <c r="AV1000" s="14" t="s">
        <v>87</v>
      </c>
      <c r="AW1000" s="14" t="s">
        <v>33</v>
      </c>
      <c r="AX1000" s="14" t="s">
        <v>78</v>
      </c>
      <c r="AY1000" s="255" t="s">
        <v>162</v>
      </c>
    </row>
    <row r="1001" s="14" customFormat="1">
      <c r="A1001" s="14"/>
      <c r="B1001" s="245"/>
      <c r="C1001" s="246"/>
      <c r="D1001" s="236" t="s">
        <v>170</v>
      </c>
      <c r="E1001" s="247" t="s">
        <v>1</v>
      </c>
      <c r="F1001" s="248" t="s">
        <v>1475</v>
      </c>
      <c r="G1001" s="246"/>
      <c r="H1001" s="249">
        <v>2</v>
      </c>
      <c r="I1001" s="250"/>
      <c r="J1001" s="246"/>
      <c r="K1001" s="246"/>
      <c r="L1001" s="251"/>
      <c r="M1001" s="252"/>
      <c r="N1001" s="253"/>
      <c r="O1001" s="253"/>
      <c r="P1001" s="253"/>
      <c r="Q1001" s="253"/>
      <c r="R1001" s="253"/>
      <c r="S1001" s="253"/>
      <c r="T1001" s="254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5" t="s">
        <v>170</v>
      </c>
      <c r="AU1001" s="255" t="s">
        <v>87</v>
      </c>
      <c r="AV1001" s="14" t="s">
        <v>87</v>
      </c>
      <c r="AW1001" s="14" t="s">
        <v>33</v>
      </c>
      <c r="AX1001" s="14" t="s">
        <v>78</v>
      </c>
      <c r="AY1001" s="255" t="s">
        <v>162</v>
      </c>
    </row>
    <row r="1002" s="15" customFormat="1">
      <c r="A1002" s="15"/>
      <c r="B1002" s="256"/>
      <c r="C1002" s="257"/>
      <c r="D1002" s="236" t="s">
        <v>170</v>
      </c>
      <c r="E1002" s="258" t="s">
        <v>1</v>
      </c>
      <c r="F1002" s="259" t="s">
        <v>180</v>
      </c>
      <c r="G1002" s="257"/>
      <c r="H1002" s="260">
        <v>90.900000000000006</v>
      </c>
      <c r="I1002" s="261"/>
      <c r="J1002" s="257"/>
      <c r="K1002" s="257"/>
      <c r="L1002" s="262"/>
      <c r="M1002" s="263"/>
      <c r="N1002" s="264"/>
      <c r="O1002" s="264"/>
      <c r="P1002" s="264"/>
      <c r="Q1002" s="264"/>
      <c r="R1002" s="264"/>
      <c r="S1002" s="264"/>
      <c r="T1002" s="265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66" t="s">
        <v>170</v>
      </c>
      <c r="AU1002" s="266" t="s">
        <v>87</v>
      </c>
      <c r="AV1002" s="15" t="s">
        <v>168</v>
      </c>
      <c r="AW1002" s="15" t="s">
        <v>33</v>
      </c>
      <c r="AX1002" s="15" t="s">
        <v>34</v>
      </c>
      <c r="AY1002" s="266" t="s">
        <v>162</v>
      </c>
    </row>
    <row r="1003" s="2" customFormat="1" ht="24.15" customHeight="1">
      <c r="A1003" s="39"/>
      <c r="B1003" s="40"/>
      <c r="C1003" s="220" t="s">
        <v>1167</v>
      </c>
      <c r="D1003" s="220" t="s">
        <v>164</v>
      </c>
      <c r="E1003" s="221" t="s">
        <v>1100</v>
      </c>
      <c r="F1003" s="222" t="s">
        <v>1101</v>
      </c>
      <c r="G1003" s="223" t="s">
        <v>167</v>
      </c>
      <c r="H1003" s="224">
        <v>36.313000000000002</v>
      </c>
      <c r="I1003" s="225"/>
      <c r="J1003" s="226">
        <f>ROUND(I1003*H1003,1)</f>
        <v>0</v>
      </c>
      <c r="K1003" s="227"/>
      <c r="L1003" s="45"/>
      <c r="M1003" s="228" t="s">
        <v>1</v>
      </c>
      <c r="N1003" s="229" t="s">
        <v>43</v>
      </c>
      <c r="O1003" s="92"/>
      <c r="P1003" s="230">
        <f>O1003*H1003</f>
        <v>0</v>
      </c>
      <c r="Q1003" s="230">
        <v>0.00026848749999999999</v>
      </c>
      <c r="R1003" s="230">
        <f>Q1003*H1003</f>
        <v>0.0097495865874999994</v>
      </c>
      <c r="S1003" s="230">
        <v>0</v>
      </c>
      <c r="T1003" s="231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32" t="s">
        <v>249</v>
      </c>
      <c r="AT1003" s="232" t="s">
        <v>164</v>
      </c>
      <c r="AU1003" s="232" t="s">
        <v>87</v>
      </c>
      <c r="AY1003" s="18" t="s">
        <v>162</v>
      </c>
      <c r="BE1003" s="233">
        <f>IF(N1003="základní",J1003,0)</f>
        <v>0</v>
      </c>
      <c r="BF1003" s="233">
        <f>IF(N1003="snížená",J1003,0)</f>
        <v>0</v>
      </c>
      <c r="BG1003" s="233">
        <f>IF(N1003="zákl. přenesená",J1003,0)</f>
        <v>0</v>
      </c>
      <c r="BH1003" s="233">
        <f>IF(N1003="sníž. přenesená",J1003,0)</f>
        <v>0</v>
      </c>
      <c r="BI1003" s="233">
        <f>IF(N1003="nulová",J1003,0)</f>
        <v>0</v>
      </c>
      <c r="BJ1003" s="18" t="s">
        <v>34</v>
      </c>
      <c r="BK1003" s="233">
        <f>ROUND(I1003*H1003,1)</f>
        <v>0</v>
      </c>
      <c r="BL1003" s="18" t="s">
        <v>249</v>
      </c>
      <c r="BM1003" s="232" t="s">
        <v>1845</v>
      </c>
    </row>
    <row r="1004" s="13" customFormat="1">
      <c r="A1004" s="13"/>
      <c r="B1004" s="234"/>
      <c r="C1004" s="235"/>
      <c r="D1004" s="236" t="s">
        <v>170</v>
      </c>
      <c r="E1004" s="237" t="s">
        <v>1</v>
      </c>
      <c r="F1004" s="238" t="s">
        <v>1534</v>
      </c>
      <c r="G1004" s="235"/>
      <c r="H1004" s="237" t="s">
        <v>1</v>
      </c>
      <c r="I1004" s="239"/>
      <c r="J1004" s="235"/>
      <c r="K1004" s="235"/>
      <c r="L1004" s="240"/>
      <c r="M1004" s="241"/>
      <c r="N1004" s="242"/>
      <c r="O1004" s="242"/>
      <c r="P1004" s="242"/>
      <c r="Q1004" s="242"/>
      <c r="R1004" s="242"/>
      <c r="S1004" s="242"/>
      <c r="T1004" s="24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4" t="s">
        <v>170</v>
      </c>
      <c r="AU1004" s="244" t="s">
        <v>87</v>
      </c>
      <c r="AV1004" s="13" t="s">
        <v>34</v>
      </c>
      <c r="AW1004" s="13" t="s">
        <v>33</v>
      </c>
      <c r="AX1004" s="13" t="s">
        <v>78</v>
      </c>
      <c r="AY1004" s="244" t="s">
        <v>162</v>
      </c>
    </row>
    <row r="1005" s="14" customFormat="1">
      <c r="A1005" s="14"/>
      <c r="B1005" s="245"/>
      <c r="C1005" s="246"/>
      <c r="D1005" s="236" t="s">
        <v>170</v>
      </c>
      <c r="E1005" s="247" t="s">
        <v>1</v>
      </c>
      <c r="F1005" s="248" t="s">
        <v>1632</v>
      </c>
      <c r="G1005" s="246"/>
      <c r="H1005" s="249">
        <v>24.225000000000001</v>
      </c>
      <c r="I1005" s="250"/>
      <c r="J1005" s="246"/>
      <c r="K1005" s="246"/>
      <c r="L1005" s="251"/>
      <c r="M1005" s="252"/>
      <c r="N1005" s="253"/>
      <c r="O1005" s="253"/>
      <c r="P1005" s="253"/>
      <c r="Q1005" s="253"/>
      <c r="R1005" s="253"/>
      <c r="S1005" s="253"/>
      <c r="T1005" s="254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5" t="s">
        <v>170</v>
      </c>
      <c r="AU1005" s="255" t="s">
        <v>87</v>
      </c>
      <c r="AV1005" s="14" t="s">
        <v>87</v>
      </c>
      <c r="AW1005" s="14" t="s">
        <v>33</v>
      </c>
      <c r="AX1005" s="14" t="s">
        <v>78</v>
      </c>
      <c r="AY1005" s="255" t="s">
        <v>162</v>
      </c>
    </row>
    <row r="1006" s="13" customFormat="1">
      <c r="A1006" s="13"/>
      <c r="B1006" s="234"/>
      <c r="C1006" s="235"/>
      <c r="D1006" s="236" t="s">
        <v>170</v>
      </c>
      <c r="E1006" s="237" t="s">
        <v>1</v>
      </c>
      <c r="F1006" s="238" t="s">
        <v>1535</v>
      </c>
      <c r="G1006" s="235"/>
      <c r="H1006" s="237" t="s">
        <v>1</v>
      </c>
      <c r="I1006" s="239"/>
      <c r="J1006" s="235"/>
      <c r="K1006" s="235"/>
      <c r="L1006" s="240"/>
      <c r="M1006" s="241"/>
      <c r="N1006" s="242"/>
      <c r="O1006" s="242"/>
      <c r="P1006" s="242"/>
      <c r="Q1006" s="242"/>
      <c r="R1006" s="242"/>
      <c r="S1006" s="242"/>
      <c r="T1006" s="24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4" t="s">
        <v>170</v>
      </c>
      <c r="AU1006" s="244" t="s">
        <v>87</v>
      </c>
      <c r="AV1006" s="13" t="s">
        <v>34</v>
      </c>
      <c r="AW1006" s="13" t="s">
        <v>33</v>
      </c>
      <c r="AX1006" s="13" t="s">
        <v>78</v>
      </c>
      <c r="AY1006" s="244" t="s">
        <v>162</v>
      </c>
    </row>
    <row r="1007" s="14" customFormat="1">
      <c r="A1007" s="14"/>
      <c r="B1007" s="245"/>
      <c r="C1007" s="246"/>
      <c r="D1007" s="236" t="s">
        <v>170</v>
      </c>
      <c r="E1007" s="247" t="s">
        <v>1</v>
      </c>
      <c r="F1007" s="248" t="s">
        <v>1633</v>
      </c>
      <c r="G1007" s="246"/>
      <c r="H1007" s="249">
        <v>3.5630000000000002</v>
      </c>
      <c r="I1007" s="250"/>
      <c r="J1007" s="246"/>
      <c r="K1007" s="246"/>
      <c r="L1007" s="251"/>
      <c r="M1007" s="252"/>
      <c r="N1007" s="253"/>
      <c r="O1007" s="253"/>
      <c r="P1007" s="253"/>
      <c r="Q1007" s="253"/>
      <c r="R1007" s="253"/>
      <c r="S1007" s="253"/>
      <c r="T1007" s="254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5" t="s">
        <v>170</v>
      </c>
      <c r="AU1007" s="255" t="s">
        <v>87</v>
      </c>
      <c r="AV1007" s="14" t="s">
        <v>87</v>
      </c>
      <c r="AW1007" s="14" t="s">
        <v>33</v>
      </c>
      <c r="AX1007" s="14" t="s">
        <v>78</v>
      </c>
      <c r="AY1007" s="255" t="s">
        <v>162</v>
      </c>
    </row>
    <row r="1008" s="13" customFormat="1">
      <c r="A1008" s="13"/>
      <c r="B1008" s="234"/>
      <c r="C1008" s="235"/>
      <c r="D1008" s="236" t="s">
        <v>170</v>
      </c>
      <c r="E1008" s="237" t="s">
        <v>1</v>
      </c>
      <c r="F1008" s="238" t="s">
        <v>1529</v>
      </c>
      <c r="G1008" s="235"/>
      <c r="H1008" s="237" t="s">
        <v>1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4" t="s">
        <v>170</v>
      </c>
      <c r="AU1008" s="244" t="s">
        <v>87</v>
      </c>
      <c r="AV1008" s="13" t="s">
        <v>34</v>
      </c>
      <c r="AW1008" s="13" t="s">
        <v>33</v>
      </c>
      <c r="AX1008" s="13" t="s">
        <v>78</v>
      </c>
      <c r="AY1008" s="244" t="s">
        <v>162</v>
      </c>
    </row>
    <row r="1009" s="14" customFormat="1">
      <c r="A1009" s="14"/>
      <c r="B1009" s="245"/>
      <c r="C1009" s="246"/>
      <c r="D1009" s="236" t="s">
        <v>170</v>
      </c>
      <c r="E1009" s="247" t="s">
        <v>1</v>
      </c>
      <c r="F1009" s="248" t="s">
        <v>1550</v>
      </c>
      <c r="G1009" s="246"/>
      <c r="H1009" s="249">
        <v>6.5250000000000004</v>
      </c>
      <c r="I1009" s="250"/>
      <c r="J1009" s="246"/>
      <c r="K1009" s="246"/>
      <c r="L1009" s="251"/>
      <c r="M1009" s="252"/>
      <c r="N1009" s="253"/>
      <c r="O1009" s="253"/>
      <c r="P1009" s="253"/>
      <c r="Q1009" s="253"/>
      <c r="R1009" s="253"/>
      <c r="S1009" s="253"/>
      <c r="T1009" s="254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5" t="s">
        <v>170</v>
      </c>
      <c r="AU1009" s="255" t="s">
        <v>87</v>
      </c>
      <c r="AV1009" s="14" t="s">
        <v>87</v>
      </c>
      <c r="AW1009" s="14" t="s">
        <v>33</v>
      </c>
      <c r="AX1009" s="14" t="s">
        <v>78</v>
      </c>
      <c r="AY1009" s="255" t="s">
        <v>162</v>
      </c>
    </row>
    <row r="1010" s="13" customFormat="1">
      <c r="A1010" s="13"/>
      <c r="B1010" s="234"/>
      <c r="C1010" s="235"/>
      <c r="D1010" s="236" t="s">
        <v>170</v>
      </c>
      <c r="E1010" s="237" t="s">
        <v>1</v>
      </c>
      <c r="F1010" s="238" t="s">
        <v>1540</v>
      </c>
      <c r="G1010" s="235"/>
      <c r="H1010" s="237" t="s">
        <v>1</v>
      </c>
      <c r="I1010" s="239"/>
      <c r="J1010" s="235"/>
      <c r="K1010" s="235"/>
      <c r="L1010" s="240"/>
      <c r="M1010" s="241"/>
      <c r="N1010" s="242"/>
      <c r="O1010" s="242"/>
      <c r="P1010" s="242"/>
      <c r="Q1010" s="242"/>
      <c r="R1010" s="242"/>
      <c r="S1010" s="242"/>
      <c r="T1010" s="24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4" t="s">
        <v>170</v>
      </c>
      <c r="AU1010" s="244" t="s">
        <v>87</v>
      </c>
      <c r="AV1010" s="13" t="s">
        <v>34</v>
      </c>
      <c r="AW1010" s="13" t="s">
        <v>33</v>
      </c>
      <c r="AX1010" s="13" t="s">
        <v>78</v>
      </c>
      <c r="AY1010" s="244" t="s">
        <v>162</v>
      </c>
    </row>
    <row r="1011" s="14" customFormat="1">
      <c r="A1011" s="14"/>
      <c r="B1011" s="245"/>
      <c r="C1011" s="246"/>
      <c r="D1011" s="236" t="s">
        <v>170</v>
      </c>
      <c r="E1011" s="247" t="s">
        <v>1</v>
      </c>
      <c r="F1011" s="248" t="s">
        <v>1552</v>
      </c>
      <c r="G1011" s="246"/>
      <c r="H1011" s="249">
        <v>2</v>
      </c>
      <c r="I1011" s="250"/>
      <c r="J1011" s="246"/>
      <c r="K1011" s="246"/>
      <c r="L1011" s="251"/>
      <c r="M1011" s="252"/>
      <c r="N1011" s="253"/>
      <c r="O1011" s="253"/>
      <c r="P1011" s="253"/>
      <c r="Q1011" s="253"/>
      <c r="R1011" s="253"/>
      <c r="S1011" s="253"/>
      <c r="T1011" s="254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5" t="s">
        <v>170</v>
      </c>
      <c r="AU1011" s="255" t="s">
        <v>87</v>
      </c>
      <c r="AV1011" s="14" t="s">
        <v>87</v>
      </c>
      <c r="AW1011" s="14" t="s">
        <v>33</v>
      </c>
      <c r="AX1011" s="14" t="s">
        <v>78</v>
      </c>
      <c r="AY1011" s="255" t="s">
        <v>162</v>
      </c>
    </row>
    <row r="1012" s="15" customFormat="1">
      <c r="A1012" s="15"/>
      <c r="B1012" s="256"/>
      <c r="C1012" s="257"/>
      <c r="D1012" s="236" t="s">
        <v>170</v>
      </c>
      <c r="E1012" s="258" t="s">
        <v>1</v>
      </c>
      <c r="F1012" s="259" t="s">
        <v>180</v>
      </c>
      <c r="G1012" s="257"/>
      <c r="H1012" s="260">
        <v>36.313000000000002</v>
      </c>
      <c r="I1012" s="261"/>
      <c r="J1012" s="257"/>
      <c r="K1012" s="257"/>
      <c r="L1012" s="262"/>
      <c r="M1012" s="263"/>
      <c r="N1012" s="264"/>
      <c r="O1012" s="264"/>
      <c r="P1012" s="264"/>
      <c r="Q1012" s="264"/>
      <c r="R1012" s="264"/>
      <c r="S1012" s="264"/>
      <c r="T1012" s="265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66" t="s">
        <v>170</v>
      </c>
      <c r="AU1012" s="266" t="s">
        <v>87</v>
      </c>
      <c r="AV1012" s="15" t="s">
        <v>168</v>
      </c>
      <c r="AW1012" s="15" t="s">
        <v>33</v>
      </c>
      <c r="AX1012" s="15" t="s">
        <v>34</v>
      </c>
      <c r="AY1012" s="266" t="s">
        <v>162</v>
      </c>
    </row>
    <row r="1013" s="2" customFormat="1" ht="16.5" customHeight="1">
      <c r="A1013" s="39"/>
      <c r="B1013" s="40"/>
      <c r="C1013" s="267" t="s">
        <v>1173</v>
      </c>
      <c r="D1013" s="267" t="s">
        <v>250</v>
      </c>
      <c r="E1013" s="268" t="s">
        <v>1846</v>
      </c>
      <c r="F1013" s="269" t="s">
        <v>1847</v>
      </c>
      <c r="G1013" s="270" t="s">
        <v>589</v>
      </c>
      <c r="H1013" s="271">
        <v>17</v>
      </c>
      <c r="I1013" s="272"/>
      <c r="J1013" s="273">
        <f>ROUND(I1013*H1013,1)</f>
        <v>0</v>
      </c>
      <c r="K1013" s="274"/>
      <c r="L1013" s="275"/>
      <c r="M1013" s="276" t="s">
        <v>1</v>
      </c>
      <c r="N1013" s="277" t="s">
        <v>43</v>
      </c>
      <c r="O1013" s="92"/>
      <c r="P1013" s="230">
        <f>O1013*H1013</f>
        <v>0</v>
      </c>
      <c r="Q1013" s="230">
        <v>0.031099999999999999</v>
      </c>
      <c r="R1013" s="230">
        <f>Q1013*H1013</f>
        <v>0.52869999999999995</v>
      </c>
      <c r="S1013" s="230">
        <v>0</v>
      </c>
      <c r="T1013" s="231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32" t="s">
        <v>371</v>
      </c>
      <c r="AT1013" s="232" t="s">
        <v>250</v>
      </c>
      <c r="AU1013" s="232" t="s">
        <v>87</v>
      </c>
      <c r="AY1013" s="18" t="s">
        <v>162</v>
      </c>
      <c r="BE1013" s="233">
        <f>IF(N1013="základní",J1013,0)</f>
        <v>0</v>
      </c>
      <c r="BF1013" s="233">
        <f>IF(N1013="snížená",J1013,0)</f>
        <v>0</v>
      </c>
      <c r="BG1013" s="233">
        <f>IF(N1013="zákl. přenesená",J1013,0)</f>
        <v>0</v>
      </c>
      <c r="BH1013" s="233">
        <f>IF(N1013="sníž. přenesená",J1013,0)</f>
        <v>0</v>
      </c>
      <c r="BI1013" s="233">
        <f>IF(N1013="nulová",J1013,0)</f>
        <v>0</v>
      </c>
      <c r="BJ1013" s="18" t="s">
        <v>34</v>
      </c>
      <c r="BK1013" s="233">
        <f>ROUND(I1013*H1013,1)</f>
        <v>0</v>
      </c>
      <c r="BL1013" s="18" t="s">
        <v>249</v>
      </c>
      <c r="BM1013" s="232" t="s">
        <v>1848</v>
      </c>
    </row>
    <row r="1014" s="2" customFormat="1" ht="16.5" customHeight="1">
      <c r="A1014" s="39"/>
      <c r="B1014" s="40"/>
      <c r="C1014" s="267" t="s">
        <v>1177</v>
      </c>
      <c r="D1014" s="267" t="s">
        <v>250</v>
      </c>
      <c r="E1014" s="268" t="s">
        <v>1849</v>
      </c>
      <c r="F1014" s="269" t="s">
        <v>1850</v>
      </c>
      <c r="G1014" s="270" t="s">
        <v>589</v>
      </c>
      <c r="H1014" s="271">
        <v>3</v>
      </c>
      <c r="I1014" s="272"/>
      <c r="J1014" s="273">
        <f>ROUND(I1014*H1014,1)</f>
        <v>0</v>
      </c>
      <c r="K1014" s="274"/>
      <c r="L1014" s="275"/>
      <c r="M1014" s="276" t="s">
        <v>1</v>
      </c>
      <c r="N1014" s="277" t="s">
        <v>43</v>
      </c>
      <c r="O1014" s="92"/>
      <c r="P1014" s="230">
        <f>O1014*H1014</f>
        <v>0</v>
      </c>
      <c r="Q1014" s="230">
        <v>0.024899999999999999</v>
      </c>
      <c r="R1014" s="230">
        <f>Q1014*H1014</f>
        <v>0.074699999999999989</v>
      </c>
      <c r="S1014" s="230">
        <v>0</v>
      </c>
      <c r="T1014" s="231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32" t="s">
        <v>371</v>
      </c>
      <c r="AT1014" s="232" t="s">
        <v>250</v>
      </c>
      <c r="AU1014" s="232" t="s">
        <v>87</v>
      </c>
      <c r="AY1014" s="18" t="s">
        <v>162</v>
      </c>
      <c r="BE1014" s="233">
        <f>IF(N1014="základní",J1014,0)</f>
        <v>0</v>
      </c>
      <c r="BF1014" s="233">
        <f>IF(N1014="snížená",J1014,0)</f>
        <v>0</v>
      </c>
      <c r="BG1014" s="233">
        <f>IF(N1014="zákl. přenesená",J1014,0)</f>
        <v>0</v>
      </c>
      <c r="BH1014" s="233">
        <f>IF(N1014="sníž. přenesená",J1014,0)</f>
        <v>0</v>
      </c>
      <c r="BI1014" s="233">
        <f>IF(N1014="nulová",J1014,0)</f>
        <v>0</v>
      </c>
      <c r="BJ1014" s="18" t="s">
        <v>34</v>
      </c>
      <c r="BK1014" s="233">
        <f>ROUND(I1014*H1014,1)</f>
        <v>0</v>
      </c>
      <c r="BL1014" s="18" t="s">
        <v>249</v>
      </c>
      <c r="BM1014" s="232" t="s">
        <v>1851</v>
      </c>
    </row>
    <row r="1015" s="2" customFormat="1" ht="24.15" customHeight="1">
      <c r="A1015" s="39"/>
      <c r="B1015" s="40"/>
      <c r="C1015" s="267" t="s">
        <v>1181</v>
      </c>
      <c r="D1015" s="267" t="s">
        <v>250</v>
      </c>
      <c r="E1015" s="268" t="s">
        <v>1852</v>
      </c>
      <c r="F1015" s="269" t="s">
        <v>1853</v>
      </c>
      <c r="G1015" s="270" t="s">
        <v>589</v>
      </c>
      <c r="H1015" s="271">
        <v>5</v>
      </c>
      <c r="I1015" s="272"/>
      <c r="J1015" s="273">
        <f>ROUND(I1015*H1015,1)</f>
        <v>0</v>
      </c>
      <c r="K1015" s="274"/>
      <c r="L1015" s="275"/>
      <c r="M1015" s="276" t="s">
        <v>1</v>
      </c>
      <c r="N1015" s="277" t="s">
        <v>43</v>
      </c>
      <c r="O1015" s="92"/>
      <c r="P1015" s="230">
        <f>O1015*H1015</f>
        <v>0</v>
      </c>
      <c r="Q1015" s="230">
        <v>0.038899999999999997</v>
      </c>
      <c r="R1015" s="230">
        <f>Q1015*H1015</f>
        <v>0.19449999999999998</v>
      </c>
      <c r="S1015" s="230">
        <v>0</v>
      </c>
      <c r="T1015" s="231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32" t="s">
        <v>371</v>
      </c>
      <c r="AT1015" s="232" t="s">
        <v>250</v>
      </c>
      <c r="AU1015" s="232" t="s">
        <v>87</v>
      </c>
      <c r="AY1015" s="18" t="s">
        <v>162</v>
      </c>
      <c r="BE1015" s="233">
        <f>IF(N1015="základní",J1015,0)</f>
        <v>0</v>
      </c>
      <c r="BF1015" s="233">
        <f>IF(N1015="snížená",J1015,0)</f>
        <v>0</v>
      </c>
      <c r="BG1015" s="233">
        <f>IF(N1015="zákl. přenesená",J1015,0)</f>
        <v>0</v>
      </c>
      <c r="BH1015" s="233">
        <f>IF(N1015="sníž. přenesená",J1015,0)</f>
        <v>0</v>
      </c>
      <c r="BI1015" s="233">
        <f>IF(N1015="nulová",J1015,0)</f>
        <v>0</v>
      </c>
      <c r="BJ1015" s="18" t="s">
        <v>34</v>
      </c>
      <c r="BK1015" s="233">
        <f>ROUND(I1015*H1015,1)</f>
        <v>0</v>
      </c>
      <c r="BL1015" s="18" t="s">
        <v>249</v>
      </c>
      <c r="BM1015" s="232" t="s">
        <v>1854</v>
      </c>
    </row>
    <row r="1016" s="2" customFormat="1" ht="24.15" customHeight="1">
      <c r="A1016" s="39"/>
      <c r="B1016" s="40"/>
      <c r="C1016" s="267" t="s">
        <v>1186</v>
      </c>
      <c r="D1016" s="267" t="s">
        <v>250</v>
      </c>
      <c r="E1016" s="268" t="s">
        <v>1855</v>
      </c>
      <c r="F1016" s="269" t="s">
        <v>1856</v>
      </c>
      <c r="G1016" s="270" t="s">
        <v>589</v>
      </c>
      <c r="H1016" s="271">
        <v>1</v>
      </c>
      <c r="I1016" s="272"/>
      <c r="J1016" s="273">
        <f>ROUND(I1016*H1016,1)</f>
        <v>0</v>
      </c>
      <c r="K1016" s="274"/>
      <c r="L1016" s="275"/>
      <c r="M1016" s="276" t="s">
        <v>1</v>
      </c>
      <c r="N1016" s="277" t="s">
        <v>43</v>
      </c>
      <c r="O1016" s="92"/>
      <c r="P1016" s="230">
        <f>O1016*H1016</f>
        <v>0</v>
      </c>
      <c r="Q1016" s="230">
        <v>0.043999999999999997</v>
      </c>
      <c r="R1016" s="230">
        <f>Q1016*H1016</f>
        <v>0.043999999999999997</v>
      </c>
      <c r="S1016" s="230">
        <v>0</v>
      </c>
      <c r="T1016" s="231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2" t="s">
        <v>371</v>
      </c>
      <c r="AT1016" s="232" t="s">
        <v>250</v>
      </c>
      <c r="AU1016" s="232" t="s">
        <v>87</v>
      </c>
      <c r="AY1016" s="18" t="s">
        <v>162</v>
      </c>
      <c r="BE1016" s="233">
        <f>IF(N1016="základní",J1016,0)</f>
        <v>0</v>
      </c>
      <c r="BF1016" s="233">
        <f>IF(N1016="snížená",J1016,0)</f>
        <v>0</v>
      </c>
      <c r="BG1016" s="233">
        <f>IF(N1016="zákl. přenesená",J1016,0)</f>
        <v>0</v>
      </c>
      <c r="BH1016" s="233">
        <f>IF(N1016="sníž. přenesená",J1016,0)</f>
        <v>0</v>
      </c>
      <c r="BI1016" s="233">
        <f>IF(N1016="nulová",J1016,0)</f>
        <v>0</v>
      </c>
      <c r="BJ1016" s="18" t="s">
        <v>34</v>
      </c>
      <c r="BK1016" s="233">
        <f>ROUND(I1016*H1016,1)</f>
        <v>0</v>
      </c>
      <c r="BL1016" s="18" t="s">
        <v>249</v>
      </c>
      <c r="BM1016" s="232" t="s">
        <v>1857</v>
      </c>
    </row>
    <row r="1017" s="2" customFormat="1" ht="24.15" customHeight="1">
      <c r="A1017" s="39"/>
      <c r="B1017" s="40"/>
      <c r="C1017" s="220" t="s">
        <v>1192</v>
      </c>
      <c r="D1017" s="220" t="s">
        <v>164</v>
      </c>
      <c r="E1017" s="221" t="s">
        <v>1121</v>
      </c>
      <c r="F1017" s="222" t="s">
        <v>1122</v>
      </c>
      <c r="G1017" s="223" t="s">
        <v>167</v>
      </c>
      <c r="H1017" s="224">
        <v>210.91999999999999</v>
      </c>
      <c r="I1017" s="225"/>
      <c r="J1017" s="226">
        <f>ROUND(I1017*H1017,1)</f>
        <v>0</v>
      </c>
      <c r="K1017" s="227"/>
      <c r="L1017" s="45"/>
      <c r="M1017" s="228" t="s">
        <v>1</v>
      </c>
      <c r="N1017" s="229" t="s">
        <v>43</v>
      </c>
      <c r="O1017" s="92"/>
      <c r="P1017" s="230">
        <f>O1017*H1017</f>
        <v>0</v>
      </c>
      <c r="Q1017" s="230">
        <v>0.000260425</v>
      </c>
      <c r="R1017" s="230">
        <f>Q1017*H1017</f>
        <v>0.054928840999999999</v>
      </c>
      <c r="S1017" s="230">
        <v>0</v>
      </c>
      <c r="T1017" s="231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32" t="s">
        <v>249</v>
      </c>
      <c r="AT1017" s="232" t="s">
        <v>164</v>
      </c>
      <c r="AU1017" s="232" t="s">
        <v>87</v>
      </c>
      <c r="AY1017" s="18" t="s">
        <v>162</v>
      </c>
      <c r="BE1017" s="233">
        <f>IF(N1017="základní",J1017,0)</f>
        <v>0</v>
      </c>
      <c r="BF1017" s="233">
        <f>IF(N1017="snížená",J1017,0)</f>
        <v>0</v>
      </c>
      <c r="BG1017" s="233">
        <f>IF(N1017="zákl. přenesená",J1017,0)</f>
        <v>0</v>
      </c>
      <c r="BH1017" s="233">
        <f>IF(N1017="sníž. přenesená",J1017,0)</f>
        <v>0</v>
      </c>
      <c r="BI1017" s="233">
        <f>IF(N1017="nulová",J1017,0)</f>
        <v>0</v>
      </c>
      <c r="BJ1017" s="18" t="s">
        <v>34</v>
      </c>
      <c r="BK1017" s="233">
        <f>ROUND(I1017*H1017,1)</f>
        <v>0</v>
      </c>
      <c r="BL1017" s="18" t="s">
        <v>249</v>
      </c>
      <c r="BM1017" s="232" t="s">
        <v>1858</v>
      </c>
    </row>
    <row r="1018" s="13" customFormat="1">
      <c r="A1018" s="13"/>
      <c r="B1018" s="234"/>
      <c r="C1018" s="235"/>
      <c r="D1018" s="236" t="s">
        <v>170</v>
      </c>
      <c r="E1018" s="237" t="s">
        <v>1</v>
      </c>
      <c r="F1018" s="238" t="s">
        <v>1532</v>
      </c>
      <c r="G1018" s="235"/>
      <c r="H1018" s="237" t="s">
        <v>1</v>
      </c>
      <c r="I1018" s="239"/>
      <c r="J1018" s="235"/>
      <c r="K1018" s="235"/>
      <c r="L1018" s="240"/>
      <c r="M1018" s="241"/>
      <c r="N1018" s="242"/>
      <c r="O1018" s="242"/>
      <c r="P1018" s="242"/>
      <c r="Q1018" s="242"/>
      <c r="R1018" s="242"/>
      <c r="S1018" s="242"/>
      <c r="T1018" s="24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4" t="s">
        <v>170</v>
      </c>
      <c r="AU1018" s="244" t="s">
        <v>87</v>
      </c>
      <c r="AV1018" s="13" t="s">
        <v>34</v>
      </c>
      <c r="AW1018" s="13" t="s">
        <v>33</v>
      </c>
      <c r="AX1018" s="13" t="s">
        <v>78</v>
      </c>
      <c r="AY1018" s="244" t="s">
        <v>162</v>
      </c>
    </row>
    <row r="1019" s="14" customFormat="1">
      <c r="A1019" s="14"/>
      <c r="B1019" s="245"/>
      <c r="C1019" s="246"/>
      <c r="D1019" s="236" t="s">
        <v>170</v>
      </c>
      <c r="E1019" s="247" t="s">
        <v>1</v>
      </c>
      <c r="F1019" s="248" t="s">
        <v>1547</v>
      </c>
      <c r="G1019" s="246"/>
      <c r="H1019" s="249">
        <v>30</v>
      </c>
      <c r="I1019" s="250"/>
      <c r="J1019" s="246"/>
      <c r="K1019" s="246"/>
      <c r="L1019" s="251"/>
      <c r="M1019" s="252"/>
      <c r="N1019" s="253"/>
      <c r="O1019" s="253"/>
      <c r="P1019" s="253"/>
      <c r="Q1019" s="253"/>
      <c r="R1019" s="253"/>
      <c r="S1019" s="253"/>
      <c r="T1019" s="254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5" t="s">
        <v>170</v>
      </c>
      <c r="AU1019" s="255" t="s">
        <v>87</v>
      </c>
      <c r="AV1019" s="14" t="s">
        <v>87</v>
      </c>
      <c r="AW1019" s="14" t="s">
        <v>33</v>
      </c>
      <c r="AX1019" s="14" t="s">
        <v>78</v>
      </c>
      <c r="AY1019" s="255" t="s">
        <v>162</v>
      </c>
    </row>
    <row r="1020" s="13" customFormat="1">
      <c r="A1020" s="13"/>
      <c r="B1020" s="234"/>
      <c r="C1020" s="235"/>
      <c r="D1020" s="236" t="s">
        <v>170</v>
      </c>
      <c r="E1020" s="237" t="s">
        <v>1</v>
      </c>
      <c r="F1020" s="238" t="s">
        <v>1533</v>
      </c>
      <c r="G1020" s="235"/>
      <c r="H1020" s="237" t="s">
        <v>1</v>
      </c>
      <c r="I1020" s="239"/>
      <c r="J1020" s="235"/>
      <c r="K1020" s="235"/>
      <c r="L1020" s="240"/>
      <c r="M1020" s="241"/>
      <c r="N1020" s="242"/>
      <c r="O1020" s="242"/>
      <c r="P1020" s="242"/>
      <c r="Q1020" s="242"/>
      <c r="R1020" s="242"/>
      <c r="S1020" s="242"/>
      <c r="T1020" s="24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4" t="s">
        <v>170</v>
      </c>
      <c r="AU1020" s="244" t="s">
        <v>87</v>
      </c>
      <c r="AV1020" s="13" t="s">
        <v>34</v>
      </c>
      <c r="AW1020" s="13" t="s">
        <v>33</v>
      </c>
      <c r="AX1020" s="13" t="s">
        <v>78</v>
      </c>
      <c r="AY1020" s="244" t="s">
        <v>162</v>
      </c>
    </row>
    <row r="1021" s="14" customFormat="1">
      <c r="A1021" s="14"/>
      <c r="B1021" s="245"/>
      <c r="C1021" s="246"/>
      <c r="D1021" s="236" t="s">
        <v>170</v>
      </c>
      <c r="E1021" s="247" t="s">
        <v>1</v>
      </c>
      <c r="F1021" s="248" t="s">
        <v>1548</v>
      </c>
      <c r="G1021" s="246"/>
      <c r="H1021" s="249">
        <v>158.40000000000001</v>
      </c>
      <c r="I1021" s="250"/>
      <c r="J1021" s="246"/>
      <c r="K1021" s="246"/>
      <c r="L1021" s="251"/>
      <c r="M1021" s="252"/>
      <c r="N1021" s="253"/>
      <c r="O1021" s="253"/>
      <c r="P1021" s="253"/>
      <c r="Q1021" s="253"/>
      <c r="R1021" s="253"/>
      <c r="S1021" s="253"/>
      <c r="T1021" s="254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5" t="s">
        <v>170</v>
      </c>
      <c r="AU1021" s="255" t="s">
        <v>87</v>
      </c>
      <c r="AV1021" s="14" t="s">
        <v>87</v>
      </c>
      <c r="AW1021" s="14" t="s">
        <v>33</v>
      </c>
      <c r="AX1021" s="14" t="s">
        <v>78</v>
      </c>
      <c r="AY1021" s="255" t="s">
        <v>162</v>
      </c>
    </row>
    <row r="1022" s="13" customFormat="1">
      <c r="A1022" s="13"/>
      <c r="B1022" s="234"/>
      <c r="C1022" s="235"/>
      <c r="D1022" s="236" t="s">
        <v>170</v>
      </c>
      <c r="E1022" s="237" t="s">
        <v>1</v>
      </c>
      <c r="F1022" s="238" t="s">
        <v>1536</v>
      </c>
      <c r="G1022" s="235"/>
      <c r="H1022" s="237" t="s">
        <v>1</v>
      </c>
      <c r="I1022" s="239"/>
      <c r="J1022" s="235"/>
      <c r="K1022" s="235"/>
      <c r="L1022" s="240"/>
      <c r="M1022" s="241"/>
      <c r="N1022" s="242"/>
      <c r="O1022" s="242"/>
      <c r="P1022" s="242"/>
      <c r="Q1022" s="242"/>
      <c r="R1022" s="242"/>
      <c r="S1022" s="242"/>
      <c r="T1022" s="24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4" t="s">
        <v>170</v>
      </c>
      <c r="AU1022" s="244" t="s">
        <v>87</v>
      </c>
      <c r="AV1022" s="13" t="s">
        <v>34</v>
      </c>
      <c r="AW1022" s="13" t="s">
        <v>33</v>
      </c>
      <c r="AX1022" s="13" t="s">
        <v>78</v>
      </c>
      <c r="AY1022" s="244" t="s">
        <v>162</v>
      </c>
    </row>
    <row r="1023" s="14" customFormat="1">
      <c r="A1023" s="14"/>
      <c r="B1023" s="245"/>
      <c r="C1023" s="246"/>
      <c r="D1023" s="236" t="s">
        <v>170</v>
      </c>
      <c r="E1023" s="247" t="s">
        <v>1</v>
      </c>
      <c r="F1023" s="248" t="s">
        <v>1549</v>
      </c>
      <c r="G1023" s="246"/>
      <c r="H1023" s="249">
        <v>19.32</v>
      </c>
      <c r="I1023" s="250"/>
      <c r="J1023" s="246"/>
      <c r="K1023" s="246"/>
      <c r="L1023" s="251"/>
      <c r="M1023" s="252"/>
      <c r="N1023" s="253"/>
      <c r="O1023" s="253"/>
      <c r="P1023" s="253"/>
      <c r="Q1023" s="253"/>
      <c r="R1023" s="253"/>
      <c r="S1023" s="253"/>
      <c r="T1023" s="254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5" t="s">
        <v>170</v>
      </c>
      <c r="AU1023" s="255" t="s">
        <v>87</v>
      </c>
      <c r="AV1023" s="14" t="s">
        <v>87</v>
      </c>
      <c r="AW1023" s="14" t="s">
        <v>33</v>
      </c>
      <c r="AX1023" s="14" t="s">
        <v>78</v>
      </c>
      <c r="AY1023" s="255" t="s">
        <v>162</v>
      </c>
    </row>
    <row r="1024" s="13" customFormat="1">
      <c r="A1024" s="13"/>
      <c r="B1024" s="234"/>
      <c r="C1024" s="235"/>
      <c r="D1024" s="236" t="s">
        <v>170</v>
      </c>
      <c r="E1024" s="237" t="s">
        <v>1</v>
      </c>
      <c r="F1024" s="238" t="s">
        <v>1538</v>
      </c>
      <c r="G1024" s="235"/>
      <c r="H1024" s="237" t="s">
        <v>1</v>
      </c>
      <c r="I1024" s="239"/>
      <c r="J1024" s="235"/>
      <c r="K1024" s="235"/>
      <c r="L1024" s="240"/>
      <c r="M1024" s="241"/>
      <c r="N1024" s="242"/>
      <c r="O1024" s="242"/>
      <c r="P1024" s="242"/>
      <c r="Q1024" s="242"/>
      <c r="R1024" s="242"/>
      <c r="S1024" s="242"/>
      <c r="T1024" s="24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4" t="s">
        <v>170</v>
      </c>
      <c r="AU1024" s="244" t="s">
        <v>87</v>
      </c>
      <c r="AV1024" s="13" t="s">
        <v>34</v>
      </c>
      <c r="AW1024" s="13" t="s">
        <v>33</v>
      </c>
      <c r="AX1024" s="13" t="s">
        <v>78</v>
      </c>
      <c r="AY1024" s="244" t="s">
        <v>162</v>
      </c>
    </row>
    <row r="1025" s="14" customFormat="1">
      <c r="A1025" s="14"/>
      <c r="B1025" s="245"/>
      <c r="C1025" s="246"/>
      <c r="D1025" s="236" t="s">
        <v>170</v>
      </c>
      <c r="E1025" s="247" t="s">
        <v>1</v>
      </c>
      <c r="F1025" s="248" t="s">
        <v>1551</v>
      </c>
      <c r="G1025" s="246"/>
      <c r="H1025" s="249">
        <v>3.2000000000000002</v>
      </c>
      <c r="I1025" s="250"/>
      <c r="J1025" s="246"/>
      <c r="K1025" s="246"/>
      <c r="L1025" s="251"/>
      <c r="M1025" s="252"/>
      <c r="N1025" s="253"/>
      <c r="O1025" s="253"/>
      <c r="P1025" s="253"/>
      <c r="Q1025" s="253"/>
      <c r="R1025" s="253"/>
      <c r="S1025" s="253"/>
      <c r="T1025" s="254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5" t="s">
        <v>170</v>
      </c>
      <c r="AU1025" s="255" t="s">
        <v>87</v>
      </c>
      <c r="AV1025" s="14" t="s">
        <v>87</v>
      </c>
      <c r="AW1025" s="14" t="s">
        <v>33</v>
      </c>
      <c r="AX1025" s="14" t="s">
        <v>78</v>
      </c>
      <c r="AY1025" s="255" t="s">
        <v>162</v>
      </c>
    </row>
    <row r="1026" s="15" customFormat="1">
      <c r="A1026" s="15"/>
      <c r="B1026" s="256"/>
      <c r="C1026" s="257"/>
      <c r="D1026" s="236" t="s">
        <v>170</v>
      </c>
      <c r="E1026" s="258" t="s">
        <v>1</v>
      </c>
      <c r="F1026" s="259" t="s">
        <v>180</v>
      </c>
      <c r="G1026" s="257"/>
      <c r="H1026" s="260">
        <v>210.91999999999999</v>
      </c>
      <c r="I1026" s="261"/>
      <c r="J1026" s="257"/>
      <c r="K1026" s="257"/>
      <c r="L1026" s="262"/>
      <c r="M1026" s="263"/>
      <c r="N1026" s="264"/>
      <c r="O1026" s="264"/>
      <c r="P1026" s="264"/>
      <c r="Q1026" s="264"/>
      <c r="R1026" s="264"/>
      <c r="S1026" s="264"/>
      <c r="T1026" s="265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T1026" s="266" t="s">
        <v>170</v>
      </c>
      <c r="AU1026" s="266" t="s">
        <v>87</v>
      </c>
      <c r="AV1026" s="15" t="s">
        <v>168</v>
      </c>
      <c r="AW1026" s="15" t="s">
        <v>33</v>
      </c>
      <c r="AX1026" s="15" t="s">
        <v>34</v>
      </c>
      <c r="AY1026" s="266" t="s">
        <v>162</v>
      </c>
    </row>
    <row r="1027" s="2" customFormat="1" ht="33" customHeight="1">
      <c r="A1027" s="39"/>
      <c r="B1027" s="40"/>
      <c r="C1027" s="267" t="s">
        <v>1199</v>
      </c>
      <c r="D1027" s="267" t="s">
        <v>250</v>
      </c>
      <c r="E1027" s="268" t="s">
        <v>1859</v>
      </c>
      <c r="F1027" s="269" t="s">
        <v>1860</v>
      </c>
      <c r="G1027" s="270" t="s">
        <v>589</v>
      </c>
      <c r="H1027" s="271">
        <v>10</v>
      </c>
      <c r="I1027" s="272"/>
      <c r="J1027" s="273">
        <f>ROUND(I1027*H1027,1)</f>
        <v>0</v>
      </c>
      <c r="K1027" s="274"/>
      <c r="L1027" s="275"/>
      <c r="M1027" s="276" t="s">
        <v>1</v>
      </c>
      <c r="N1027" s="277" t="s">
        <v>43</v>
      </c>
      <c r="O1027" s="92"/>
      <c r="P1027" s="230">
        <f>O1027*H1027</f>
        <v>0</v>
      </c>
      <c r="Q1027" s="230">
        <v>0.058000000000000003</v>
      </c>
      <c r="R1027" s="230">
        <f>Q1027*H1027</f>
        <v>0.58000000000000007</v>
      </c>
      <c r="S1027" s="230">
        <v>0</v>
      </c>
      <c r="T1027" s="231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32" t="s">
        <v>371</v>
      </c>
      <c r="AT1027" s="232" t="s">
        <v>250</v>
      </c>
      <c r="AU1027" s="232" t="s">
        <v>87</v>
      </c>
      <c r="AY1027" s="18" t="s">
        <v>162</v>
      </c>
      <c r="BE1027" s="233">
        <f>IF(N1027="základní",J1027,0)</f>
        <v>0</v>
      </c>
      <c r="BF1027" s="233">
        <f>IF(N1027="snížená",J1027,0)</f>
        <v>0</v>
      </c>
      <c r="BG1027" s="233">
        <f>IF(N1027="zákl. přenesená",J1027,0)</f>
        <v>0</v>
      </c>
      <c r="BH1027" s="233">
        <f>IF(N1027="sníž. přenesená",J1027,0)</f>
        <v>0</v>
      </c>
      <c r="BI1027" s="233">
        <f>IF(N1027="nulová",J1027,0)</f>
        <v>0</v>
      </c>
      <c r="BJ1027" s="18" t="s">
        <v>34</v>
      </c>
      <c r="BK1027" s="233">
        <f>ROUND(I1027*H1027,1)</f>
        <v>0</v>
      </c>
      <c r="BL1027" s="18" t="s">
        <v>249</v>
      </c>
      <c r="BM1027" s="232" t="s">
        <v>1861</v>
      </c>
    </row>
    <row r="1028" s="2" customFormat="1" ht="33" customHeight="1">
      <c r="A1028" s="39"/>
      <c r="B1028" s="40"/>
      <c r="C1028" s="267" t="s">
        <v>1205</v>
      </c>
      <c r="D1028" s="267" t="s">
        <v>250</v>
      </c>
      <c r="E1028" s="268" t="s">
        <v>1862</v>
      </c>
      <c r="F1028" s="269" t="s">
        <v>1863</v>
      </c>
      <c r="G1028" s="270" t="s">
        <v>589</v>
      </c>
      <c r="H1028" s="271">
        <v>7</v>
      </c>
      <c r="I1028" s="272"/>
      <c r="J1028" s="273">
        <f>ROUND(I1028*H1028,1)</f>
        <v>0</v>
      </c>
      <c r="K1028" s="274"/>
      <c r="L1028" s="275"/>
      <c r="M1028" s="276" t="s">
        <v>1</v>
      </c>
      <c r="N1028" s="277" t="s">
        <v>43</v>
      </c>
      <c r="O1028" s="92"/>
      <c r="P1028" s="230">
        <f>O1028*H1028</f>
        <v>0</v>
      </c>
      <c r="Q1028" s="230">
        <v>0.058000000000000003</v>
      </c>
      <c r="R1028" s="230">
        <f>Q1028*H1028</f>
        <v>0.40600000000000003</v>
      </c>
      <c r="S1028" s="230">
        <v>0</v>
      </c>
      <c r="T1028" s="231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2" t="s">
        <v>371</v>
      </c>
      <c r="AT1028" s="232" t="s">
        <v>250</v>
      </c>
      <c r="AU1028" s="232" t="s">
        <v>87</v>
      </c>
      <c r="AY1028" s="18" t="s">
        <v>162</v>
      </c>
      <c r="BE1028" s="233">
        <f>IF(N1028="základní",J1028,0)</f>
        <v>0</v>
      </c>
      <c r="BF1028" s="233">
        <f>IF(N1028="snížená",J1028,0)</f>
        <v>0</v>
      </c>
      <c r="BG1028" s="233">
        <f>IF(N1028="zákl. přenesená",J1028,0)</f>
        <v>0</v>
      </c>
      <c r="BH1028" s="233">
        <f>IF(N1028="sníž. přenesená",J1028,0)</f>
        <v>0</v>
      </c>
      <c r="BI1028" s="233">
        <f>IF(N1028="nulová",J1028,0)</f>
        <v>0</v>
      </c>
      <c r="BJ1028" s="18" t="s">
        <v>34</v>
      </c>
      <c r="BK1028" s="233">
        <f>ROUND(I1028*H1028,1)</f>
        <v>0</v>
      </c>
      <c r="BL1028" s="18" t="s">
        <v>249</v>
      </c>
      <c r="BM1028" s="232" t="s">
        <v>1864</v>
      </c>
    </row>
    <row r="1029" s="2" customFormat="1" ht="33" customHeight="1">
      <c r="A1029" s="39"/>
      <c r="B1029" s="40"/>
      <c r="C1029" s="267" t="s">
        <v>1214</v>
      </c>
      <c r="D1029" s="267" t="s">
        <v>250</v>
      </c>
      <c r="E1029" s="268" t="s">
        <v>1865</v>
      </c>
      <c r="F1029" s="269" t="s">
        <v>1866</v>
      </c>
      <c r="G1029" s="270" t="s">
        <v>589</v>
      </c>
      <c r="H1029" s="271">
        <v>44</v>
      </c>
      <c r="I1029" s="272"/>
      <c r="J1029" s="273">
        <f>ROUND(I1029*H1029,1)</f>
        <v>0</v>
      </c>
      <c r="K1029" s="274"/>
      <c r="L1029" s="275"/>
      <c r="M1029" s="276" t="s">
        <v>1</v>
      </c>
      <c r="N1029" s="277" t="s">
        <v>43</v>
      </c>
      <c r="O1029" s="92"/>
      <c r="P1029" s="230">
        <f>O1029*H1029</f>
        <v>0</v>
      </c>
      <c r="Q1029" s="230">
        <v>0.064000000000000001</v>
      </c>
      <c r="R1029" s="230">
        <f>Q1029*H1029</f>
        <v>2.8159999999999998</v>
      </c>
      <c r="S1029" s="230">
        <v>0</v>
      </c>
      <c r="T1029" s="231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32" t="s">
        <v>371</v>
      </c>
      <c r="AT1029" s="232" t="s">
        <v>250</v>
      </c>
      <c r="AU1029" s="232" t="s">
        <v>87</v>
      </c>
      <c r="AY1029" s="18" t="s">
        <v>162</v>
      </c>
      <c r="BE1029" s="233">
        <f>IF(N1029="základní",J1029,0)</f>
        <v>0</v>
      </c>
      <c r="BF1029" s="233">
        <f>IF(N1029="snížená",J1029,0)</f>
        <v>0</v>
      </c>
      <c r="BG1029" s="233">
        <f>IF(N1029="zákl. přenesená",J1029,0)</f>
        <v>0</v>
      </c>
      <c r="BH1029" s="233">
        <f>IF(N1029="sníž. přenesená",J1029,0)</f>
        <v>0</v>
      </c>
      <c r="BI1029" s="233">
        <f>IF(N1029="nulová",J1029,0)</f>
        <v>0</v>
      </c>
      <c r="BJ1029" s="18" t="s">
        <v>34</v>
      </c>
      <c r="BK1029" s="233">
        <f>ROUND(I1029*H1029,1)</f>
        <v>0</v>
      </c>
      <c r="BL1029" s="18" t="s">
        <v>249</v>
      </c>
      <c r="BM1029" s="232" t="s">
        <v>1867</v>
      </c>
    </row>
    <row r="1030" s="2" customFormat="1" ht="24.15" customHeight="1">
      <c r="A1030" s="39"/>
      <c r="B1030" s="40"/>
      <c r="C1030" s="267" t="s">
        <v>1218</v>
      </c>
      <c r="D1030" s="267" t="s">
        <v>250</v>
      </c>
      <c r="E1030" s="268" t="s">
        <v>1868</v>
      </c>
      <c r="F1030" s="269" t="s">
        <v>1869</v>
      </c>
      <c r="G1030" s="270" t="s">
        <v>589</v>
      </c>
      <c r="H1030" s="271">
        <v>1</v>
      </c>
      <c r="I1030" s="272"/>
      <c r="J1030" s="273">
        <f>ROUND(I1030*H1030,1)</f>
        <v>0</v>
      </c>
      <c r="K1030" s="274"/>
      <c r="L1030" s="275"/>
      <c r="M1030" s="276" t="s">
        <v>1</v>
      </c>
      <c r="N1030" s="277" t="s">
        <v>43</v>
      </c>
      <c r="O1030" s="92"/>
      <c r="P1030" s="230">
        <f>O1030*H1030</f>
        <v>0</v>
      </c>
      <c r="Q1030" s="230">
        <v>0.057000000000000002</v>
      </c>
      <c r="R1030" s="230">
        <f>Q1030*H1030</f>
        <v>0.057000000000000002</v>
      </c>
      <c r="S1030" s="230">
        <v>0</v>
      </c>
      <c r="T1030" s="231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32" t="s">
        <v>371</v>
      </c>
      <c r="AT1030" s="232" t="s">
        <v>250</v>
      </c>
      <c r="AU1030" s="232" t="s">
        <v>87</v>
      </c>
      <c r="AY1030" s="18" t="s">
        <v>162</v>
      </c>
      <c r="BE1030" s="233">
        <f>IF(N1030="základní",J1030,0)</f>
        <v>0</v>
      </c>
      <c r="BF1030" s="233">
        <f>IF(N1030="snížená",J1030,0)</f>
        <v>0</v>
      </c>
      <c r="BG1030" s="233">
        <f>IF(N1030="zákl. přenesená",J1030,0)</f>
        <v>0</v>
      </c>
      <c r="BH1030" s="233">
        <f>IF(N1030="sníž. přenesená",J1030,0)</f>
        <v>0</v>
      </c>
      <c r="BI1030" s="233">
        <f>IF(N1030="nulová",J1030,0)</f>
        <v>0</v>
      </c>
      <c r="BJ1030" s="18" t="s">
        <v>34</v>
      </c>
      <c r="BK1030" s="233">
        <f>ROUND(I1030*H1030,1)</f>
        <v>0</v>
      </c>
      <c r="BL1030" s="18" t="s">
        <v>249</v>
      </c>
      <c r="BM1030" s="232" t="s">
        <v>1870</v>
      </c>
    </row>
    <row r="1031" s="2" customFormat="1" ht="24.15" customHeight="1">
      <c r="A1031" s="39"/>
      <c r="B1031" s="40"/>
      <c r="C1031" s="220" t="s">
        <v>1222</v>
      </c>
      <c r="D1031" s="220" t="s">
        <v>164</v>
      </c>
      <c r="E1031" s="221" t="s">
        <v>1871</v>
      </c>
      <c r="F1031" s="222" t="s">
        <v>1872</v>
      </c>
      <c r="G1031" s="223" t="s">
        <v>589</v>
      </c>
      <c r="H1031" s="224">
        <v>12</v>
      </c>
      <c r="I1031" s="225"/>
      <c r="J1031" s="226">
        <f>ROUND(I1031*H1031,1)</f>
        <v>0</v>
      </c>
      <c r="K1031" s="227"/>
      <c r="L1031" s="45"/>
      <c r="M1031" s="228" t="s">
        <v>1</v>
      </c>
      <c r="N1031" s="229" t="s">
        <v>43</v>
      </c>
      <c r="O1031" s="92"/>
      <c r="P1031" s="230">
        <f>O1031*H1031</f>
        <v>0</v>
      </c>
      <c r="Q1031" s="230">
        <v>0.00026848749999999999</v>
      </c>
      <c r="R1031" s="230">
        <f>Q1031*H1031</f>
        <v>0.0032218500000000001</v>
      </c>
      <c r="S1031" s="230">
        <v>0</v>
      </c>
      <c r="T1031" s="231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32" t="s">
        <v>249</v>
      </c>
      <c r="AT1031" s="232" t="s">
        <v>164</v>
      </c>
      <c r="AU1031" s="232" t="s">
        <v>87</v>
      </c>
      <c r="AY1031" s="18" t="s">
        <v>162</v>
      </c>
      <c r="BE1031" s="233">
        <f>IF(N1031="základní",J1031,0)</f>
        <v>0</v>
      </c>
      <c r="BF1031" s="233">
        <f>IF(N1031="snížená",J1031,0)</f>
        <v>0</v>
      </c>
      <c r="BG1031" s="233">
        <f>IF(N1031="zákl. přenesená",J1031,0)</f>
        <v>0</v>
      </c>
      <c r="BH1031" s="233">
        <f>IF(N1031="sníž. přenesená",J1031,0)</f>
        <v>0</v>
      </c>
      <c r="BI1031" s="233">
        <f>IF(N1031="nulová",J1031,0)</f>
        <v>0</v>
      </c>
      <c r="BJ1031" s="18" t="s">
        <v>34</v>
      </c>
      <c r="BK1031" s="233">
        <f>ROUND(I1031*H1031,1)</f>
        <v>0</v>
      </c>
      <c r="BL1031" s="18" t="s">
        <v>249</v>
      </c>
      <c r="BM1031" s="232" t="s">
        <v>1873</v>
      </c>
    </row>
    <row r="1032" s="13" customFormat="1">
      <c r="A1032" s="13"/>
      <c r="B1032" s="234"/>
      <c r="C1032" s="235"/>
      <c r="D1032" s="236" t="s">
        <v>170</v>
      </c>
      <c r="E1032" s="237" t="s">
        <v>1</v>
      </c>
      <c r="F1032" s="238" t="s">
        <v>517</v>
      </c>
      <c r="G1032" s="235"/>
      <c r="H1032" s="237" t="s">
        <v>1</v>
      </c>
      <c r="I1032" s="239"/>
      <c r="J1032" s="235"/>
      <c r="K1032" s="235"/>
      <c r="L1032" s="240"/>
      <c r="M1032" s="241"/>
      <c r="N1032" s="242"/>
      <c r="O1032" s="242"/>
      <c r="P1032" s="242"/>
      <c r="Q1032" s="242"/>
      <c r="R1032" s="242"/>
      <c r="S1032" s="242"/>
      <c r="T1032" s="24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4" t="s">
        <v>170</v>
      </c>
      <c r="AU1032" s="244" t="s">
        <v>87</v>
      </c>
      <c r="AV1032" s="13" t="s">
        <v>34</v>
      </c>
      <c r="AW1032" s="13" t="s">
        <v>33</v>
      </c>
      <c r="AX1032" s="13" t="s">
        <v>78</v>
      </c>
      <c r="AY1032" s="244" t="s">
        <v>162</v>
      </c>
    </row>
    <row r="1033" s="14" customFormat="1">
      <c r="A1033" s="14"/>
      <c r="B1033" s="245"/>
      <c r="C1033" s="246"/>
      <c r="D1033" s="236" t="s">
        <v>170</v>
      </c>
      <c r="E1033" s="247" t="s">
        <v>1</v>
      </c>
      <c r="F1033" s="248" t="s">
        <v>223</v>
      </c>
      <c r="G1033" s="246"/>
      <c r="H1033" s="249">
        <v>11</v>
      </c>
      <c r="I1033" s="250"/>
      <c r="J1033" s="246"/>
      <c r="K1033" s="246"/>
      <c r="L1033" s="251"/>
      <c r="M1033" s="252"/>
      <c r="N1033" s="253"/>
      <c r="O1033" s="253"/>
      <c r="P1033" s="253"/>
      <c r="Q1033" s="253"/>
      <c r="R1033" s="253"/>
      <c r="S1033" s="253"/>
      <c r="T1033" s="254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5" t="s">
        <v>170</v>
      </c>
      <c r="AU1033" s="255" t="s">
        <v>87</v>
      </c>
      <c r="AV1033" s="14" t="s">
        <v>87</v>
      </c>
      <c r="AW1033" s="14" t="s">
        <v>33</v>
      </c>
      <c r="AX1033" s="14" t="s">
        <v>78</v>
      </c>
      <c r="AY1033" s="255" t="s">
        <v>162</v>
      </c>
    </row>
    <row r="1034" s="13" customFormat="1">
      <c r="A1034" s="13"/>
      <c r="B1034" s="234"/>
      <c r="C1034" s="235"/>
      <c r="D1034" s="236" t="s">
        <v>170</v>
      </c>
      <c r="E1034" s="237" t="s">
        <v>1</v>
      </c>
      <c r="F1034" s="238" t="s">
        <v>1530</v>
      </c>
      <c r="G1034" s="235"/>
      <c r="H1034" s="237" t="s">
        <v>1</v>
      </c>
      <c r="I1034" s="239"/>
      <c r="J1034" s="235"/>
      <c r="K1034" s="235"/>
      <c r="L1034" s="240"/>
      <c r="M1034" s="241"/>
      <c r="N1034" s="242"/>
      <c r="O1034" s="242"/>
      <c r="P1034" s="242"/>
      <c r="Q1034" s="242"/>
      <c r="R1034" s="242"/>
      <c r="S1034" s="242"/>
      <c r="T1034" s="24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4" t="s">
        <v>170</v>
      </c>
      <c r="AU1034" s="244" t="s">
        <v>87</v>
      </c>
      <c r="AV1034" s="13" t="s">
        <v>34</v>
      </c>
      <c r="AW1034" s="13" t="s">
        <v>33</v>
      </c>
      <c r="AX1034" s="13" t="s">
        <v>78</v>
      </c>
      <c r="AY1034" s="244" t="s">
        <v>162</v>
      </c>
    </row>
    <row r="1035" s="14" customFormat="1">
      <c r="A1035" s="14"/>
      <c r="B1035" s="245"/>
      <c r="C1035" s="246"/>
      <c r="D1035" s="236" t="s">
        <v>170</v>
      </c>
      <c r="E1035" s="247" t="s">
        <v>1</v>
      </c>
      <c r="F1035" s="248" t="s">
        <v>34</v>
      </c>
      <c r="G1035" s="246"/>
      <c r="H1035" s="249">
        <v>1</v>
      </c>
      <c r="I1035" s="250"/>
      <c r="J1035" s="246"/>
      <c r="K1035" s="246"/>
      <c r="L1035" s="251"/>
      <c r="M1035" s="252"/>
      <c r="N1035" s="253"/>
      <c r="O1035" s="253"/>
      <c r="P1035" s="253"/>
      <c r="Q1035" s="253"/>
      <c r="R1035" s="253"/>
      <c r="S1035" s="253"/>
      <c r="T1035" s="254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5" t="s">
        <v>170</v>
      </c>
      <c r="AU1035" s="255" t="s">
        <v>87</v>
      </c>
      <c r="AV1035" s="14" t="s">
        <v>87</v>
      </c>
      <c r="AW1035" s="14" t="s">
        <v>33</v>
      </c>
      <c r="AX1035" s="14" t="s">
        <v>78</v>
      </c>
      <c r="AY1035" s="255" t="s">
        <v>162</v>
      </c>
    </row>
    <row r="1036" s="15" customFormat="1">
      <c r="A1036" s="15"/>
      <c r="B1036" s="256"/>
      <c r="C1036" s="257"/>
      <c r="D1036" s="236" t="s">
        <v>170</v>
      </c>
      <c r="E1036" s="258" t="s">
        <v>1</v>
      </c>
      <c r="F1036" s="259" t="s">
        <v>180</v>
      </c>
      <c r="G1036" s="257"/>
      <c r="H1036" s="260">
        <v>12</v>
      </c>
      <c r="I1036" s="261"/>
      <c r="J1036" s="257"/>
      <c r="K1036" s="257"/>
      <c r="L1036" s="262"/>
      <c r="M1036" s="263"/>
      <c r="N1036" s="264"/>
      <c r="O1036" s="264"/>
      <c r="P1036" s="264"/>
      <c r="Q1036" s="264"/>
      <c r="R1036" s="264"/>
      <c r="S1036" s="264"/>
      <c r="T1036" s="265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66" t="s">
        <v>170</v>
      </c>
      <c r="AU1036" s="266" t="s">
        <v>87</v>
      </c>
      <c r="AV1036" s="15" t="s">
        <v>168</v>
      </c>
      <c r="AW1036" s="15" t="s">
        <v>33</v>
      </c>
      <c r="AX1036" s="15" t="s">
        <v>34</v>
      </c>
      <c r="AY1036" s="266" t="s">
        <v>162</v>
      </c>
    </row>
    <row r="1037" s="2" customFormat="1" ht="21.75" customHeight="1">
      <c r="A1037" s="39"/>
      <c r="B1037" s="40"/>
      <c r="C1037" s="267" t="s">
        <v>1228</v>
      </c>
      <c r="D1037" s="267" t="s">
        <v>250</v>
      </c>
      <c r="E1037" s="268" t="s">
        <v>1874</v>
      </c>
      <c r="F1037" s="269" t="s">
        <v>1875</v>
      </c>
      <c r="G1037" s="270" t="s">
        <v>589</v>
      </c>
      <c r="H1037" s="271">
        <v>11</v>
      </c>
      <c r="I1037" s="272"/>
      <c r="J1037" s="273">
        <f>ROUND(I1037*H1037,1)</f>
        <v>0</v>
      </c>
      <c r="K1037" s="274"/>
      <c r="L1037" s="275"/>
      <c r="M1037" s="276" t="s">
        <v>1</v>
      </c>
      <c r="N1037" s="277" t="s">
        <v>43</v>
      </c>
      <c r="O1037" s="92"/>
      <c r="P1037" s="230">
        <f>O1037*H1037</f>
        <v>0</v>
      </c>
      <c r="Q1037" s="230">
        <v>0.0132</v>
      </c>
      <c r="R1037" s="230">
        <f>Q1037*H1037</f>
        <v>0.1452</v>
      </c>
      <c r="S1037" s="230">
        <v>0</v>
      </c>
      <c r="T1037" s="231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2" t="s">
        <v>371</v>
      </c>
      <c r="AT1037" s="232" t="s">
        <v>250</v>
      </c>
      <c r="AU1037" s="232" t="s">
        <v>87</v>
      </c>
      <c r="AY1037" s="18" t="s">
        <v>162</v>
      </c>
      <c r="BE1037" s="233">
        <f>IF(N1037="základní",J1037,0)</f>
        <v>0</v>
      </c>
      <c r="BF1037" s="233">
        <f>IF(N1037="snížená",J1037,0)</f>
        <v>0</v>
      </c>
      <c r="BG1037" s="233">
        <f>IF(N1037="zákl. přenesená",J1037,0)</f>
        <v>0</v>
      </c>
      <c r="BH1037" s="233">
        <f>IF(N1037="sníž. přenesená",J1037,0)</f>
        <v>0</v>
      </c>
      <c r="BI1037" s="233">
        <f>IF(N1037="nulová",J1037,0)</f>
        <v>0</v>
      </c>
      <c r="BJ1037" s="18" t="s">
        <v>34</v>
      </c>
      <c r="BK1037" s="233">
        <f>ROUND(I1037*H1037,1)</f>
        <v>0</v>
      </c>
      <c r="BL1037" s="18" t="s">
        <v>249</v>
      </c>
      <c r="BM1037" s="232" t="s">
        <v>1876</v>
      </c>
    </row>
    <row r="1038" s="2" customFormat="1" ht="16.5" customHeight="1">
      <c r="A1038" s="39"/>
      <c r="B1038" s="40"/>
      <c r="C1038" s="267" t="s">
        <v>1234</v>
      </c>
      <c r="D1038" s="267" t="s">
        <v>250</v>
      </c>
      <c r="E1038" s="268" t="s">
        <v>1877</v>
      </c>
      <c r="F1038" s="269" t="s">
        <v>1878</v>
      </c>
      <c r="G1038" s="270" t="s">
        <v>589</v>
      </c>
      <c r="H1038" s="271">
        <v>1</v>
      </c>
      <c r="I1038" s="272"/>
      <c r="J1038" s="273">
        <f>ROUND(I1038*H1038,1)</f>
        <v>0</v>
      </c>
      <c r="K1038" s="274"/>
      <c r="L1038" s="275"/>
      <c r="M1038" s="276" t="s">
        <v>1</v>
      </c>
      <c r="N1038" s="277" t="s">
        <v>43</v>
      </c>
      <c r="O1038" s="92"/>
      <c r="P1038" s="230">
        <f>O1038*H1038</f>
        <v>0</v>
      </c>
      <c r="Q1038" s="230">
        <v>0.014</v>
      </c>
      <c r="R1038" s="230">
        <f>Q1038*H1038</f>
        <v>0.014</v>
      </c>
      <c r="S1038" s="230">
        <v>0</v>
      </c>
      <c r="T1038" s="231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32" t="s">
        <v>371</v>
      </c>
      <c r="AT1038" s="232" t="s">
        <v>250</v>
      </c>
      <c r="AU1038" s="232" t="s">
        <v>87</v>
      </c>
      <c r="AY1038" s="18" t="s">
        <v>162</v>
      </c>
      <c r="BE1038" s="233">
        <f>IF(N1038="základní",J1038,0)</f>
        <v>0</v>
      </c>
      <c r="BF1038" s="233">
        <f>IF(N1038="snížená",J1038,0)</f>
        <v>0</v>
      </c>
      <c r="BG1038" s="233">
        <f>IF(N1038="zákl. přenesená",J1038,0)</f>
        <v>0</v>
      </c>
      <c r="BH1038" s="233">
        <f>IF(N1038="sníž. přenesená",J1038,0)</f>
        <v>0</v>
      </c>
      <c r="BI1038" s="233">
        <f>IF(N1038="nulová",J1038,0)</f>
        <v>0</v>
      </c>
      <c r="BJ1038" s="18" t="s">
        <v>34</v>
      </c>
      <c r="BK1038" s="233">
        <f>ROUND(I1038*H1038,1)</f>
        <v>0</v>
      </c>
      <c r="BL1038" s="18" t="s">
        <v>249</v>
      </c>
      <c r="BM1038" s="232" t="s">
        <v>1879</v>
      </c>
    </row>
    <row r="1039" s="2" customFormat="1" ht="24.15" customHeight="1">
      <c r="A1039" s="39"/>
      <c r="B1039" s="40"/>
      <c r="C1039" s="220" t="s">
        <v>1880</v>
      </c>
      <c r="D1039" s="220" t="s">
        <v>164</v>
      </c>
      <c r="E1039" s="221" t="s">
        <v>1133</v>
      </c>
      <c r="F1039" s="222" t="s">
        <v>1134</v>
      </c>
      <c r="G1039" s="223" t="s">
        <v>392</v>
      </c>
      <c r="H1039" s="224">
        <v>636.84000000000003</v>
      </c>
      <c r="I1039" s="225"/>
      <c r="J1039" s="226">
        <f>ROUND(I1039*H1039,1)</f>
        <v>0</v>
      </c>
      <c r="K1039" s="227"/>
      <c r="L1039" s="45"/>
      <c r="M1039" s="228" t="s">
        <v>1</v>
      </c>
      <c r="N1039" s="229" t="s">
        <v>43</v>
      </c>
      <c r="O1039" s="92"/>
      <c r="P1039" s="230">
        <f>O1039*H1039</f>
        <v>0</v>
      </c>
      <c r="Q1039" s="230">
        <v>0.00027786370000000001</v>
      </c>
      <c r="R1039" s="230">
        <f>Q1039*H1039</f>
        <v>0.17695471870800003</v>
      </c>
      <c r="S1039" s="230">
        <v>0</v>
      </c>
      <c r="T1039" s="231">
        <f>S1039*H1039</f>
        <v>0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32" t="s">
        <v>249</v>
      </c>
      <c r="AT1039" s="232" t="s">
        <v>164</v>
      </c>
      <c r="AU1039" s="232" t="s">
        <v>87</v>
      </c>
      <c r="AY1039" s="18" t="s">
        <v>162</v>
      </c>
      <c r="BE1039" s="233">
        <f>IF(N1039="základní",J1039,0)</f>
        <v>0</v>
      </c>
      <c r="BF1039" s="233">
        <f>IF(N1039="snížená",J1039,0)</f>
        <v>0</v>
      </c>
      <c r="BG1039" s="233">
        <f>IF(N1039="zákl. přenesená",J1039,0)</f>
        <v>0</v>
      </c>
      <c r="BH1039" s="233">
        <f>IF(N1039="sníž. přenesená",J1039,0)</f>
        <v>0</v>
      </c>
      <c r="BI1039" s="233">
        <f>IF(N1039="nulová",J1039,0)</f>
        <v>0</v>
      </c>
      <c r="BJ1039" s="18" t="s">
        <v>34</v>
      </c>
      <c r="BK1039" s="233">
        <f>ROUND(I1039*H1039,1)</f>
        <v>0</v>
      </c>
      <c r="BL1039" s="18" t="s">
        <v>249</v>
      </c>
      <c r="BM1039" s="232" t="s">
        <v>1881</v>
      </c>
    </row>
    <row r="1040" s="13" customFormat="1">
      <c r="A1040" s="13"/>
      <c r="B1040" s="234"/>
      <c r="C1040" s="235"/>
      <c r="D1040" s="236" t="s">
        <v>170</v>
      </c>
      <c r="E1040" s="237" t="s">
        <v>1</v>
      </c>
      <c r="F1040" s="238" t="s">
        <v>1136</v>
      </c>
      <c r="G1040" s="235"/>
      <c r="H1040" s="237" t="s">
        <v>1</v>
      </c>
      <c r="I1040" s="239"/>
      <c r="J1040" s="235"/>
      <c r="K1040" s="235"/>
      <c r="L1040" s="240"/>
      <c r="M1040" s="241"/>
      <c r="N1040" s="242"/>
      <c r="O1040" s="242"/>
      <c r="P1040" s="242"/>
      <c r="Q1040" s="242"/>
      <c r="R1040" s="242"/>
      <c r="S1040" s="242"/>
      <c r="T1040" s="24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4" t="s">
        <v>170</v>
      </c>
      <c r="AU1040" s="244" t="s">
        <v>87</v>
      </c>
      <c r="AV1040" s="13" t="s">
        <v>34</v>
      </c>
      <c r="AW1040" s="13" t="s">
        <v>33</v>
      </c>
      <c r="AX1040" s="13" t="s">
        <v>78</v>
      </c>
      <c r="AY1040" s="244" t="s">
        <v>162</v>
      </c>
    </row>
    <row r="1041" s="13" customFormat="1">
      <c r="A1041" s="13"/>
      <c r="B1041" s="234"/>
      <c r="C1041" s="235"/>
      <c r="D1041" s="236" t="s">
        <v>170</v>
      </c>
      <c r="E1041" s="237" t="s">
        <v>1</v>
      </c>
      <c r="F1041" s="238" t="s">
        <v>277</v>
      </c>
      <c r="G1041" s="235"/>
      <c r="H1041" s="237" t="s">
        <v>1</v>
      </c>
      <c r="I1041" s="239"/>
      <c r="J1041" s="235"/>
      <c r="K1041" s="235"/>
      <c r="L1041" s="240"/>
      <c r="M1041" s="241"/>
      <c r="N1041" s="242"/>
      <c r="O1041" s="242"/>
      <c r="P1041" s="242"/>
      <c r="Q1041" s="242"/>
      <c r="R1041" s="242"/>
      <c r="S1041" s="242"/>
      <c r="T1041" s="24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4" t="s">
        <v>170</v>
      </c>
      <c r="AU1041" s="244" t="s">
        <v>87</v>
      </c>
      <c r="AV1041" s="13" t="s">
        <v>34</v>
      </c>
      <c r="AW1041" s="13" t="s">
        <v>33</v>
      </c>
      <c r="AX1041" s="13" t="s">
        <v>78</v>
      </c>
      <c r="AY1041" s="244" t="s">
        <v>162</v>
      </c>
    </row>
    <row r="1042" s="14" customFormat="1">
      <c r="A1042" s="14"/>
      <c r="B1042" s="245"/>
      <c r="C1042" s="246"/>
      <c r="D1042" s="236" t="s">
        <v>170</v>
      </c>
      <c r="E1042" s="247" t="s">
        <v>1</v>
      </c>
      <c r="F1042" s="248" t="s">
        <v>1882</v>
      </c>
      <c r="G1042" s="246"/>
      <c r="H1042" s="249">
        <v>29.699999999999999</v>
      </c>
      <c r="I1042" s="250"/>
      <c r="J1042" s="246"/>
      <c r="K1042" s="246"/>
      <c r="L1042" s="251"/>
      <c r="M1042" s="252"/>
      <c r="N1042" s="253"/>
      <c r="O1042" s="253"/>
      <c r="P1042" s="253"/>
      <c r="Q1042" s="253"/>
      <c r="R1042" s="253"/>
      <c r="S1042" s="253"/>
      <c r="T1042" s="254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5" t="s">
        <v>170</v>
      </c>
      <c r="AU1042" s="255" t="s">
        <v>87</v>
      </c>
      <c r="AV1042" s="14" t="s">
        <v>87</v>
      </c>
      <c r="AW1042" s="14" t="s">
        <v>33</v>
      </c>
      <c r="AX1042" s="14" t="s">
        <v>78</v>
      </c>
      <c r="AY1042" s="255" t="s">
        <v>162</v>
      </c>
    </row>
    <row r="1043" s="14" customFormat="1">
      <c r="A1043" s="14"/>
      <c r="B1043" s="245"/>
      <c r="C1043" s="246"/>
      <c r="D1043" s="236" t="s">
        <v>170</v>
      </c>
      <c r="E1043" s="247" t="s">
        <v>1</v>
      </c>
      <c r="F1043" s="248" t="s">
        <v>1883</v>
      </c>
      <c r="G1043" s="246"/>
      <c r="H1043" s="249">
        <v>73</v>
      </c>
      <c r="I1043" s="250"/>
      <c r="J1043" s="246"/>
      <c r="K1043" s="246"/>
      <c r="L1043" s="251"/>
      <c r="M1043" s="252"/>
      <c r="N1043" s="253"/>
      <c r="O1043" s="253"/>
      <c r="P1043" s="253"/>
      <c r="Q1043" s="253"/>
      <c r="R1043" s="253"/>
      <c r="S1043" s="253"/>
      <c r="T1043" s="254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5" t="s">
        <v>170</v>
      </c>
      <c r="AU1043" s="255" t="s">
        <v>87</v>
      </c>
      <c r="AV1043" s="14" t="s">
        <v>87</v>
      </c>
      <c r="AW1043" s="14" t="s">
        <v>33</v>
      </c>
      <c r="AX1043" s="14" t="s">
        <v>78</v>
      </c>
      <c r="AY1043" s="255" t="s">
        <v>162</v>
      </c>
    </row>
    <row r="1044" s="14" customFormat="1">
      <c r="A1044" s="14"/>
      <c r="B1044" s="245"/>
      <c r="C1044" s="246"/>
      <c r="D1044" s="236" t="s">
        <v>170</v>
      </c>
      <c r="E1044" s="247" t="s">
        <v>1</v>
      </c>
      <c r="F1044" s="248" t="s">
        <v>1884</v>
      </c>
      <c r="G1044" s="246"/>
      <c r="H1044" s="249">
        <v>343.19999999999999</v>
      </c>
      <c r="I1044" s="250"/>
      <c r="J1044" s="246"/>
      <c r="K1044" s="246"/>
      <c r="L1044" s="251"/>
      <c r="M1044" s="252"/>
      <c r="N1044" s="253"/>
      <c r="O1044" s="253"/>
      <c r="P1044" s="253"/>
      <c r="Q1044" s="253"/>
      <c r="R1044" s="253"/>
      <c r="S1044" s="253"/>
      <c r="T1044" s="254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5" t="s">
        <v>170</v>
      </c>
      <c r="AU1044" s="255" t="s">
        <v>87</v>
      </c>
      <c r="AV1044" s="14" t="s">
        <v>87</v>
      </c>
      <c r="AW1044" s="14" t="s">
        <v>33</v>
      </c>
      <c r="AX1044" s="14" t="s">
        <v>78</v>
      </c>
      <c r="AY1044" s="255" t="s">
        <v>162</v>
      </c>
    </row>
    <row r="1045" s="14" customFormat="1">
      <c r="A1045" s="14"/>
      <c r="B1045" s="245"/>
      <c r="C1045" s="246"/>
      <c r="D1045" s="236" t="s">
        <v>170</v>
      </c>
      <c r="E1045" s="247" t="s">
        <v>1</v>
      </c>
      <c r="F1045" s="248" t="s">
        <v>1885</v>
      </c>
      <c r="G1045" s="246"/>
      <c r="H1045" s="249">
        <v>83.299999999999997</v>
      </c>
      <c r="I1045" s="250"/>
      <c r="J1045" s="246"/>
      <c r="K1045" s="246"/>
      <c r="L1045" s="251"/>
      <c r="M1045" s="252"/>
      <c r="N1045" s="253"/>
      <c r="O1045" s="253"/>
      <c r="P1045" s="253"/>
      <c r="Q1045" s="253"/>
      <c r="R1045" s="253"/>
      <c r="S1045" s="253"/>
      <c r="T1045" s="254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5" t="s">
        <v>170</v>
      </c>
      <c r="AU1045" s="255" t="s">
        <v>87</v>
      </c>
      <c r="AV1045" s="14" t="s">
        <v>87</v>
      </c>
      <c r="AW1045" s="14" t="s">
        <v>33</v>
      </c>
      <c r="AX1045" s="14" t="s">
        <v>78</v>
      </c>
      <c r="AY1045" s="255" t="s">
        <v>162</v>
      </c>
    </row>
    <row r="1046" s="14" customFormat="1">
      <c r="A1046" s="14"/>
      <c r="B1046" s="245"/>
      <c r="C1046" s="246"/>
      <c r="D1046" s="236" t="s">
        <v>170</v>
      </c>
      <c r="E1046" s="247" t="s">
        <v>1</v>
      </c>
      <c r="F1046" s="248" t="s">
        <v>1886</v>
      </c>
      <c r="G1046" s="246"/>
      <c r="H1046" s="249">
        <v>13.199999999999999</v>
      </c>
      <c r="I1046" s="250"/>
      <c r="J1046" s="246"/>
      <c r="K1046" s="246"/>
      <c r="L1046" s="251"/>
      <c r="M1046" s="252"/>
      <c r="N1046" s="253"/>
      <c r="O1046" s="253"/>
      <c r="P1046" s="253"/>
      <c r="Q1046" s="253"/>
      <c r="R1046" s="253"/>
      <c r="S1046" s="253"/>
      <c r="T1046" s="254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5" t="s">
        <v>170</v>
      </c>
      <c r="AU1046" s="255" t="s">
        <v>87</v>
      </c>
      <c r="AV1046" s="14" t="s">
        <v>87</v>
      </c>
      <c r="AW1046" s="14" t="s">
        <v>33</v>
      </c>
      <c r="AX1046" s="14" t="s">
        <v>78</v>
      </c>
      <c r="AY1046" s="255" t="s">
        <v>162</v>
      </c>
    </row>
    <row r="1047" s="14" customFormat="1">
      <c r="A1047" s="14"/>
      <c r="B1047" s="245"/>
      <c r="C1047" s="246"/>
      <c r="D1047" s="236" t="s">
        <v>170</v>
      </c>
      <c r="E1047" s="247" t="s">
        <v>1</v>
      </c>
      <c r="F1047" s="248" t="s">
        <v>1887</v>
      </c>
      <c r="G1047" s="246"/>
      <c r="H1047" s="249">
        <v>49</v>
      </c>
      <c r="I1047" s="250"/>
      <c r="J1047" s="246"/>
      <c r="K1047" s="246"/>
      <c r="L1047" s="251"/>
      <c r="M1047" s="252"/>
      <c r="N1047" s="253"/>
      <c r="O1047" s="253"/>
      <c r="P1047" s="253"/>
      <c r="Q1047" s="253"/>
      <c r="R1047" s="253"/>
      <c r="S1047" s="253"/>
      <c r="T1047" s="254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5" t="s">
        <v>170</v>
      </c>
      <c r="AU1047" s="255" t="s">
        <v>87</v>
      </c>
      <c r="AV1047" s="14" t="s">
        <v>87</v>
      </c>
      <c r="AW1047" s="14" t="s">
        <v>33</v>
      </c>
      <c r="AX1047" s="14" t="s">
        <v>78</v>
      </c>
      <c r="AY1047" s="255" t="s">
        <v>162</v>
      </c>
    </row>
    <row r="1048" s="14" customFormat="1">
      <c r="A1048" s="14"/>
      <c r="B1048" s="245"/>
      <c r="C1048" s="246"/>
      <c r="D1048" s="236" t="s">
        <v>170</v>
      </c>
      <c r="E1048" s="247" t="s">
        <v>1</v>
      </c>
      <c r="F1048" s="248" t="s">
        <v>1888</v>
      </c>
      <c r="G1048" s="246"/>
      <c r="H1048" s="249">
        <v>23.5</v>
      </c>
      <c r="I1048" s="250"/>
      <c r="J1048" s="246"/>
      <c r="K1048" s="246"/>
      <c r="L1048" s="251"/>
      <c r="M1048" s="252"/>
      <c r="N1048" s="253"/>
      <c r="O1048" s="253"/>
      <c r="P1048" s="253"/>
      <c r="Q1048" s="253"/>
      <c r="R1048" s="253"/>
      <c r="S1048" s="253"/>
      <c r="T1048" s="254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5" t="s">
        <v>170</v>
      </c>
      <c r="AU1048" s="255" t="s">
        <v>87</v>
      </c>
      <c r="AV1048" s="14" t="s">
        <v>87</v>
      </c>
      <c r="AW1048" s="14" t="s">
        <v>33</v>
      </c>
      <c r="AX1048" s="14" t="s">
        <v>78</v>
      </c>
      <c r="AY1048" s="255" t="s">
        <v>162</v>
      </c>
    </row>
    <row r="1049" s="14" customFormat="1">
      <c r="A1049" s="14"/>
      <c r="B1049" s="245"/>
      <c r="C1049" s="246"/>
      <c r="D1049" s="236" t="s">
        <v>170</v>
      </c>
      <c r="E1049" s="247" t="s">
        <v>1</v>
      </c>
      <c r="F1049" s="248" t="s">
        <v>1889</v>
      </c>
      <c r="G1049" s="246"/>
      <c r="H1049" s="249">
        <v>7.2000000000000002</v>
      </c>
      <c r="I1049" s="250"/>
      <c r="J1049" s="246"/>
      <c r="K1049" s="246"/>
      <c r="L1049" s="251"/>
      <c r="M1049" s="252"/>
      <c r="N1049" s="253"/>
      <c r="O1049" s="253"/>
      <c r="P1049" s="253"/>
      <c r="Q1049" s="253"/>
      <c r="R1049" s="253"/>
      <c r="S1049" s="253"/>
      <c r="T1049" s="254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5" t="s">
        <v>170</v>
      </c>
      <c r="AU1049" s="255" t="s">
        <v>87</v>
      </c>
      <c r="AV1049" s="14" t="s">
        <v>87</v>
      </c>
      <c r="AW1049" s="14" t="s">
        <v>33</v>
      </c>
      <c r="AX1049" s="14" t="s">
        <v>78</v>
      </c>
      <c r="AY1049" s="255" t="s">
        <v>162</v>
      </c>
    </row>
    <row r="1050" s="14" customFormat="1">
      <c r="A1050" s="14"/>
      <c r="B1050" s="245"/>
      <c r="C1050" s="246"/>
      <c r="D1050" s="236" t="s">
        <v>170</v>
      </c>
      <c r="E1050" s="247" t="s">
        <v>1</v>
      </c>
      <c r="F1050" s="248" t="s">
        <v>1890</v>
      </c>
      <c r="G1050" s="246"/>
      <c r="H1050" s="249">
        <v>6</v>
      </c>
      <c r="I1050" s="250"/>
      <c r="J1050" s="246"/>
      <c r="K1050" s="246"/>
      <c r="L1050" s="251"/>
      <c r="M1050" s="252"/>
      <c r="N1050" s="253"/>
      <c r="O1050" s="253"/>
      <c r="P1050" s="253"/>
      <c r="Q1050" s="253"/>
      <c r="R1050" s="253"/>
      <c r="S1050" s="253"/>
      <c r="T1050" s="254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5" t="s">
        <v>170</v>
      </c>
      <c r="AU1050" s="255" t="s">
        <v>87</v>
      </c>
      <c r="AV1050" s="14" t="s">
        <v>87</v>
      </c>
      <c r="AW1050" s="14" t="s">
        <v>33</v>
      </c>
      <c r="AX1050" s="14" t="s">
        <v>78</v>
      </c>
      <c r="AY1050" s="255" t="s">
        <v>162</v>
      </c>
    </row>
    <row r="1051" s="14" customFormat="1">
      <c r="A1051" s="14"/>
      <c r="B1051" s="245"/>
      <c r="C1051" s="246"/>
      <c r="D1051" s="236" t="s">
        <v>170</v>
      </c>
      <c r="E1051" s="247" t="s">
        <v>1</v>
      </c>
      <c r="F1051" s="248" t="s">
        <v>1891</v>
      </c>
      <c r="G1051" s="246"/>
      <c r="H1051" s="249">
        <v>3.7999999999999998</v>
      </c>
      <c r="I1051" s="250"/>
      <c r="J1051" s="246"/>
      <c r="K1051" s="246"/>
      <c r="L1051" s="251"/>
      <c r="M1051" s="252"/>
      <c r="N1051" s="253"/>
      <c r="O1051" s="253"/>
      <c r="P1051" s="253"/>
      <c r="Q1051" s="253"/>
      <c r="R1051" s="253"/>
      <c r="S1051" s="253"/>
      <c r="T1051" s="254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5" t="s">
        <v>170</v>
      </c>
      <c r="AU1051" s="255" t="s">
        <v>87</v>
      </c>
      <c r="AV1051" s="14" t="s">
        <v>87</v>
      </c>
      <c r="AW1051" s="14" t="s">
        <v>33</v>
      </c>
      <c r="AX1051" s="14" t="s">
        <v>78</v>
      </c>
      <c r="AY1051" s="255" t="s">
        <v>162</v>
      </c>
    </row>
    <row r="1052" s="13" customFormat="1">
      <c r="A1052" s="13"/>
      <c r="B1052" s="234"/>
      <c r="C1052" s="235"/>
      <c r="D1052" s="236" t="s">
        <v>170</v>
      </c>
      <c r="E1052" s="237" t="s">
        <v>1</v>
      </c>
      <c r="F1052" s="238" t="s">
        <v>433</v>
      </c>
      <c r="G1052" s="235"/>
      <c r="H1052" s="237" t="s">
        <v>1</v>
      </c>
      <c r="I1052" s="239"/>
      <c r="J1052" s="235"/>
      <c r="K1052" s="235"/>
      <c r="L1052" s="240"/>
      <c r="M1052" s="241"/>
      <c r="N1052" s="242"/>
      <c r="O1052" s="242"/>
      <c r="P1052" s="242"/>
      <c r="Q1052" s="242"/>
      <c r="R1052" s="242"/>
      <c r="S1052" s="242"/>
      <c r="T1052" s="24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4" t="s">
        <v>170</v>
      </c>
      <c r="AU1052" s="244" t="s">
        <v>87</v>
      </c>
      <c r="AV1052" s="13" t="s">
        <v>34</v>
      </c>
      <c r="AW1052" s="13" t="s">
        <v>33</v>
      </c>
      <c r="AX1052" s="13" t="s">
        <v>78</v>
      </c>
      <c r="AY1052" s="244" t="s">
        <v>162</v>
      </c>
    </row>
    <row r="1053" s="14" customFormat="1">
      <c r="A1053" s="14"/>
      <c r="B1053" s="245"/>
      <c r="C1053" s="246"/>
      <c r="D1053" s="236" t="s">
        <v>170</v>
      </c>
      <c r="E1053" s="247" t="s">
        <v>1</v>
      </c>
      <c r="F1053" s="248" t="s">
        <v>1892</v>
      </c>
      <c r="G1053" s="246"/>
      <c r="H1053" s="249">
        <v>4.9400000000000004</v>
      </c>
      <c r="I1053" s="250"/>
      <c r="J1053" s="246"/>
      <c r="K1053" s="246"/>
      <c r="L1053" s="251"/>
      <c r="M1053" s="252"/>
      <c r="N1053" s="253"/>
      <c r="O1053" s="253"/>
      <c r="P1053" s="253"/>
      <c r="Q1053" s="253"/>
      <c r="R1053" s="253"/>
      <c r="S1053" s="253"/>
      <c r="T1053" s="254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5" t="s">
        <v>170</v>
      </c>
      <c r="AU1053" s="255" t="s">
        <v>87</v>
      </c>
      <c r="AV1053" s="14" t="s">
        <v>87</v>
      </c>
      <c r="AW1053" s="14" t="s">
        <v>33</v>
      </c>
      <c r="AX1053" s="14" t="s">
        <v>78</v>
      </c>
      <c r="AY1053" s="255" t="s">
        <v>162</v>
      </c>
    </row>
    <row r="1054" s="15" customFormat="1">
      <c r="A1054" s="15"/>
      <c r="B1054" s="256"/>
      <c r="C1054" s="257"/>
      <c r="D1054" s="236" t="s">
        <v>170</v>
      </c>
      <c r="E1054" s="258" t="s">
        <v>1</v>
      </c>
      <c r="F1054" s="259" t="s">
        <v>180</v>
      </c>
      <c r="G1054" s="257"/>
      <c r="H1054" s="260">
        <v>636.84000000000003</v>
      </c>
      <c r="I1054" s="261"/>
      <c r="J1054" s="257"/>
      <c r="K1054" s="257"/>
      <c r="L1054" s="262"/>
      <c r="M1054" s="263"/>
      <c r="N1054" s="264"/>
      <c r="O1054" s="264"/>
      <c r="P1054" s="264"/>
      <c r="Q1054" s="264"/>
      <c r="R1054" s="264"/>
      <c r="S1054" s="264"/>
      <c r="T1054" s="265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T1054" s="266" t="s">
        <v>170</v>
      </c>
      <c r="AU1054" s="266" t="s">
        <v>87</v>
      </c>
      <c r="AV1054" s="15" t="s">
        <v>168</v>
      </c>
      <c r="AW1054" s="15" t="s">
        <v>33</v>
      </c>
      <c r="AX1054" s="15" t="s">
        <v>34</v>
      </c>
      <c r="AY1054" s="266" t="s">
        <v>162</v>
      </c>
    </row>
    <row r="1055" s="2" customFormat="1" ht="24.15" customHeight="1">
      <c r="A1055" s="39"/>
      <c r="B1055" s="40"/>
      <c r="C1055" s="220" t="s">
        <v>1893</v>
      </c>
      <c r="D1055" s="220" t="s">
        <v>164</v>
      </c>
      <c r="E1055" s="221" t="s">
        <v>1146</v>
      </c>
      <c r="F1055" s="222" t="s">
        <v>1147</v>
      </c>
      <c r="G1055" s="223" t="s">
        <v>589</v>
      </c>
      <c r="H1055" s="224">
        <v>2</v>
      </c>
      <c r="I1055" s="225"/>
      <c r="J1055" s="226">
        <f>ROUND(I1055*H1055,1)</f>
        <v>0</v>
      </c>
      <c r="K1055" s="227"/>
      <c r="L1055" s="45"/>
      <c r="M1055" s="228" t="s">
        <v>1</v>
      </c>
      <c r="N1055" s="229" t="s">
        <v>43</v>
      </c>
      <c r="O1055" s="92"/>
      <c r="P1055" s="230">
        <f>O1055*H1055</f>
        <v>0</v>
      </c>
      <c r="Q1055" s="230">
        <v>0.00092000000000000003</v>
      </c>
      <c r="R1055" s="230">
        <f>Q1055*H1055</f>
        <v>0.0018400000000000001</v>
      </c>
      <c r="S1055" s="230">
        <v>0</v>
      </c>
      <c r="T1055" s="231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32" t="s">
        <v>249</v>
      </c>
      <c r="AT1055" s="232" t="s">
        <v>164</v>
      </c>
      <c r="AU1055" s="232" t="s">
        <v>87</v>
      </c>
      <c r="AY1055" s="18" t="s">
        <v>162</v>
      </c>
      <c r="BE1055" s="233">
        <f>IF(N1055="základní",J1055,0)</f>
        <v>0</v>
      </c>
      <c r="BF1055" s="233">
        <f>IF(N1055="snížená",J1055,0)</f>
        <v>0</v>
      </c>
      <c r="BG1055" s="233">
        <f>IF(N1055="zákl. přenesená",J1055,0)</f>
        <v>0</v>
      </c>
      <c r="BH1055" s="233">
        <f>IF(N1055="sníž. přenesená",J1055,0)</f>
        <v>0</v>
      </c>
      <c r="BI1055" s="233">
        <f>IF(N1055="nulová",J1055,0)</f>
        <v>0</v>
      </c>
      <c r="BJ1055" s="18" t="s">
        <v>34</v>
      </c>
      <c r="BK1055" s="233">
        <f>ROUND(I1055*H1055,1)</f>
        <v>0</v>
      </c>
      <c r="BL1055" s="18" t="s">
        <v>249</v>
      </c>
      <c r="BM1055" s="232" t="s">
        <v>1894</v>
      </c>
    </row>
    <row r="1056" s="13" customFormat="1">
      <c r="A1056" s="13"/>
      <c r="B1056" s="234"/>
      <c r="C1056" s="235"/>
      <c r="D1056" s="236" t="s">
        <v>170</v>
      </c>
      <c r="E1056" s="237" t="s">
        <v>1</v>
      </c>
      <c r="F1056" s="238" t="s">
        <v>514</v>
      </c>
      <c r="G1056" s="235"/>
      <c r="H1056" s="237" t="s">
        <v>1</v>
      </c>
      <c r="I1056" s="239"/>
      <c r="J1056" s="235"/>
      <c r="K1056" s="235"/>
      <c r="L1056" s="240"/>
      <c r="M1056" s="241"/>
      <c r="N1056" s="242"/>
      <c r="O1056" s="242"/>
      <c r="P1056" s="242"/>
      <c r="Q1056" s="242"/>
      <c r="R1056" s="242"/>
      <c r="S1056" s="242"/>
      <c r="T1056" s="24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4" t="s">
        <v>170</v>
      </c>
      <c r="AU1056" s="244" t="s">
        <v>87</v>
      </c>
      <c r="AV1056" s="13" t="s">
        <v>34</v>
      </c>
      <c r="AW1056" s="13" t="s">
        <v>33</v>
      </c>
      <c r="AX1056" s="13" t="s">
        <v>78</v>
      </c>
      <c r="AY1056" s="244" t="s">
        <v>162</v>
      </c>
    </row>
    <row r="1057" s="14" customFormat="1">
      <c r="A1057" s="14"/>
      <c r="B1057" s="245"/>
      <c r="C1057" s="246"/>
      <c r="D1057" s="236" t="s">
        <v>170</v>
      </c>
      <c r="E1057" s="247" t="s">
        <v>1</v>
      </c>
      <c r="F1057" s="248" t="s">
        <v>34</v>
      </c>
      <c r="G1057" s="246"/>
      <c r="H1057" s="249">
        <v>1</v>
      </c>
      <c r="I1057" s="250"/>
      <c r="J1057" s="246"/>
      <c r="K1057" s="246"/>
      <c r="L1057" s="251"/>
      <c r="M1057" s="252"/>
      <c r="N1057" s="253"/>
      <c r="O1057" s="253"/>
      <c r="P1057" s="253"/>
      <c r="Q1057" s="253"/>
      <c r="R1057" s="253"/>
      <c r="S1057" s="253"/>
      <c r="T1057" s="254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5" t="s">
        <v>170</v>
      </c>
      <c r="AU1057" s="255" t="s">
        <v>87</v>
      </c>
      <c r="AV1057" s="14" t="s">
        <v>87</v>
      </c>
      <c r="AW1057" s="14" t="s">
        <v>33</v>
      </c>
      <c r="AX1057" s="14" t="s">
        <v>78</v>
      </c>
      <c r="AY1057" s="255" t="s">
        <v>162</v>
      </c>
    </row>
    <row r="1058" s="13" customFormat="1">
      <c r="A1058" s="13"/>
      <c r="B1058" s="234"/>
      <c r="C1058" s="235"/>
      <c r="D1058" s="236" t="s">
        <v>170</v>
      </c>
      <c r="E1058" s="237" t="s">
        <v>1</v>
      </c>
      <c r="F1058" s="238" t="s">
        <v>1895</v>
      </c>
      <c r="G1058" s="235"/>
      <c r="H1058" s="237" t="s">
        <v>1</v>
      </c>
      <c r="I1058" s="239"/>
      <c r="J1058" s="235"/>
      <c r="K1058" s="235"/>
      <c r="L1058" s="240"/>
      <c r="M1058" s="241"/>
      <c r="N1058" s="242"/>
      <c r="O1058" s="242"/>
      <c r="P1058" s="242"/>
      <c r="Q1058" s="242"/>
      <c r="R1058" s="242"/>
      <c r="S1058" s="242"/>
      <c r="T1058" s="24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4" t="s">
        <v>170</v>
      </c>
      <c r="AU1058" s="244" t="s">
        <v>87</v>
      </c>
      <c r="AV1058" s="13" t="s">
        <v>34</v>
      </c>
      <c r="AW1058" s="13" t="s">
        <v>33</v>
      </c>
      <c r="AX1058" s="13" t="s">
        <v>78</v>
      </c>
      <c r="AY1058" s="244" t="s">
        <v>162</v>
      </c>
    </row>
    <row r="1059" s="14" customFormat="1">
      <c r="A1059" s="14"/>
      <c r="B1059" s="245"/>
      <c r="C1059" s="246"/>
      <c r="D1059" s="236" t="s">
        <v>170</v>
      </c>
      <c r="E1059" s="247" t="s">
        <v>1</v>
      </c>
      <c r="F1059" s="248" t="s">
        <v>34</v>
      </c>
      <c r="G1059" s="246"/>
      <c r="H1059" s="249">
        <v>1</v>
      </c>
      <c r="I1059" s="250"/>
      <c r="J1059" s="246"/>
      <c r="K1059" s="246"/>
      <c r="L1059" s="251"/>
      <c r="M1059" s="252"/>
      <c r="N1059" s="253"/>
      <c r="O1059" s="253"/>
      <c r="P1059" s="253"/>
      <c r="Q1059" s="253"/>
      <c r="R1059" s="253"/>
      <c r="S1059" s="253"/>
      <c r="T1059" s="254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5" t="s">
        <v>170</v>
      </c>
      <c r="AU1059" s="255" t="s">
        <v>87</v>
      </c>
      <c r="AV1059" s="14" t="s">
        <v>87</v>
      </c>
      <c r="AW1059" s="14" t="s">
        <v>33</v>
      </c>
      <c r="AX1059" s="14" t="s">
        <v>78</v>
      </c>
      <c r="AY1059" s="255" t="s">
        <v>162</v>
      </c>
    </row>
    <row r="1060" s="15" customFormat="1">
      <c r="A1060" s="15"/>
      <c r="B1060" s="256"/>
      <c r="C1060" s="257"/>
      <c r="D1060" s="236" t="s">
        <v>170</v>
      </c>
      <c r="E1060" s="258" t="s">
        <v>1</v>
      </c>
      <c r="F1060" s="259" t="s">
        <v>180</v>
      </c>
      <c r="G1060" s="257"/>
      <c r="H1060" s="260">
        <v>2</v>
      </c>
      <c r="I1060" s="261"/>
      <c r="J1060" s="257"/>
      <c r="K1060" s="257"/>
      <c r="L1060" s="262"/>
      <c r="M1060" s="263"/>
      <c r="N1060" s="264"/>
      <c r="O1060" s="264"/>
      <c r="P1060" s="264"/>
      <c r="Q1060" s="264"/>
      <c r="R1060" s="264"/>
      <c r="S1060" s="264"/>
      <c r="T1060" s="265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66" t="s">
        <v>170</v>
      </c>
      <c r="AU1060" s="266" t="s">
        <v>87</v>
      </c>
      <c r="AV1060" s="15" t="s">
        <v>168</v>
      </c>
      <c r="AW1060" s="15" t="s">
        <v>33</v>
      </c>
      <c r="AX1060" s="15" t="s">
        <v>34</v>
      </c>
      <c r="AY1060" s="266" t="s">
        <v>162</v>
      </c>
    </row>
    <row r="1061" s="2" customFormat="1" ht="33" customHeight="1">
      <c r="A1061" s="39"/>
      <c r="B1061" s="40"/>
      <c r="C1061" s="267" t="s">
        <v>1896</v>
      </c>
      <c r="D1061" s="267" t="s">
        <v>250</v>
      </c>
      <c r="E1061" s="268" t="s">
        <v>1150</v>
      </c>
      <c r="F1061" s="269" t="s">
        <v>1151</v>
      </c>
      <c r="G1061" s="270" t="s">
        <v>167</v>
      </c>
      <c r="H1061" s="271">
        <v>3.6360000000000001</v>
      </c>
      <c r="I1061" s="272"/>
      <c r="J1061" s="273">
        <f>ROUND(I1061*H1061,1)</f>
        <v>0</v>
      </c>
      <c r="K1061" s="274"/>
      <c r="L1061" s="275"/>
      <c r="M1061" s="276" t="s">
        <v>1</v>
      </c>
      <c r="N1061" s="277" t="s">
        <v>43</v>
      </c>
      <c r="O1061" s="92"/>
      <c r="P1061" s="230">
        <f>O1061*H1061</f>
        <v>0</v>
      </c>
      <c r="Q1061" s="230">
        <v>0.025440000000000001</v>
      </c>
      <c r="R1061" s="230">
        <f>Q1061*H1061</f>
        <v>0.09249984</v>
      </c>
      <c r="S1061" s="230">
        <v>0</v>
      </c>
      <c r="T1061" s="231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32" t="s">
        <v>371</v>
      </c>
      <c r="AT1061" s="232" t="s">
        <v>250</v>
      </c>
      <c r="AU1061" s="232" t="s">
        <v>87</v>
      </c>
      <c r="AY1061" s="18" t="s">
        <v>162</v>
      </c>
      <c r="BE1061" s="233">
        <f>IF(N1061="základní",J1061,0)</f>
        <v>0</v>
      </c>
      <c r="BF1061" s="233">
        <f>IF(N1061="snížená",J1061,0)</f>
        <v>0</v>
      </c>
      <c r="BG1061" s="233">
        <f>IF(N1061="zákl. přenesená",J1061,0)</f>
        <v>0</v>
      </c>
      <c r="BH1061" s="233">
        <f>IF(N1061="sníž. přenesená",J1061,0)</f>
        <v>0</v>
      </c>
      <c r="BI1061" s="233">
        <f>IF(N1061="nulová",J1061,0)</f>
        <v>0</v>
      </c>
      <c r="BJ1061" s="18" t="s">
        <v>34</v>
      </c>
      <c r="BK1061" s="233">
        <f>ROUND(I1061*H1061,1)</f>
        <v>0</v>
      </c>
      <c r="BL1061" s="18" t="s">
        <v>249</v>
      </c>
      <c r="BM1061" s="232" t="s">
        <v>1897</v>
      </c>
    </row>
    <row r="1062" s="13" customFormat="1">
      <c r="A1062" s="13"/>
      <c r="B1062" s="234"/>
      <c r="C1062" s="235"/>
      <c r="D1062" s="236" t="s">
        <v>170</v>
      </c>
      <c r="E1062" s="237" t="s">
        <v>1</v>
      </c>
      <c r="F1062" s="238" t="s">
        <v>514</v>
      </c>
      <c r="G1062" s="235"/>
      <c r="H1062" s="237" t="s">
        <v>1</v>
      </c>
      <c r="I1062" s="239"/>
      <c r="J1062" s="235"/>
      <c r="K1062" s="235"/>
      <c r="L1062" s="240"/>
      <c r="M1062" s="241"/>
      <c r="N1062" s="242"/>
      <c r="O1062" s="242"/>
      <c r="P1062" s="242"/>
      <c r="Q1062" s="242"/>
      <c r="R1062" s="242"/>
      <c r="S1062" s="242"/>
      <c r="T1062" s="24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4" t="s">
        <v>170</v>
      </c>
      <c r="AU1062" s="244" t="s">
        <v>87</v>
      </c>
      <c r="AV1062" s="13" t="s">
        <v>34</v>
      </c>
      <c r="AW1062" s="13" t="s">
        <v>33</v>
      </c>
      <c r="AX1062" s="13" t="s">
        <v>78</v>
      </c>
      <c r="AY1062" s="244" t="s">
        <v>162</v>
      </c>
    </row>
    <row r="1063" s="14" customFormat="1">
      <c r="A1063" s="14"/>
      <c r="B1063" s="245"/>
      <c r="C1063" s="246"/>
      <c r="D1063" s="236" t="s">
        <v>170</v>
      </c>
      <c r="E1063" s="247" t="s">
        <v>1</v>
      </c>
      <c r="F1063" s="248" t="s">
        <v>1898</v>
      </c>
      <c r="G1063" s="246"/>
      <c r="H1063" s="249">
        <v>1.8180000000000001</v>
      </c>
      <c r="I1063" s="250"/>
      <c r="J1063" s="246"/>
      <c r="K1063" s="246"/>
      <c r="L1063" s="251"/>
      <c r="M1063" s="252"/>
      <c r="N1063" s="253"/>
      <c r="O1063" s="253"/>
      <c r="P1063" s="253"/>
      <c r="Q1063" s="253"/>
      <c r="R1063" s="253"/>
      <c r="S1063" s="253"/>
      <c r="T1063" s="254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5" t="s">
        <v>170</v>
      </c>
      <c r="AU1063" s="255" t="s">
        <v>87</v>
      </c>
      <c r="AV1063" s="14" t="s">
        <v>87</v>
      </c>
      <c r="AW1063" s="14" t="s">
        <v>33</v>
      </c>
      <c r="AX1063" s="14" t="s">
        <v>78</v>
      </c>
      <c r="AY1063" s="255" t="s">
        <v>162</v>
      </c>
    </row>
    <row r="1064" s="13" customFormat="1">
      <c r="A1064" s="13"/>
      <c r="B1064" s="234"/>
      <c r="C1064" s="235"/>
      <c r="D1064" s="236" t="s">
        <v>170</v>
      </c>
      <c r="E1064" s="237" t="s">
        <v>1</v>
      </c>
      <c r="F1064" s="238" t="s">
        <v>1895</v>
      </c>
      <c r="G1064" s="235"/>
      <c r="H1064" s="237" t="s">
        <v>1</v>
      </c>
      <c r="I1064" s="239"/>
      <c r="J1064" s="235"/>
      <c r="K1064" s="235"/>
      <c r="L1064" s="240"/>
      <c r="M1064" s="241"/>
      <c r="N1064" s="242"/>
      <c r="O1064" s="242"/>
      <c r="P1064" s="242"/>
      <c r="Q1064" s="242"/>
      <c r="R1064" s="242"/>
      <c r="S1064" s="242"/>
      <c r="T1064" s="24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4" t="s">
        <v>170</v>
      </c>
      <c r="AU1064" s="244" t="s">
        <v>87</v>
      </c>
      <c r="AV1064" s="13" t="s">
        <v>34</v>
      </c>
      <c r="AW1064" s="13" t="s">
        <v>33</v>
      </c>
      <c r="AX1064" s="13" t="s">
        <v>78</v>
      </c>
      <c r="AY1064" s="244" t="s">
        <v>162</v>
      </c>
    </row>
    <row r="1065" s="14" customFormat="1">
      <c r="A1065" s="14"/>
      <c r="B1065" s="245"/>
      <c r="C1065" s="246"/>
      <c r="D1065" s="236" t="s">
        <v>170</v>
      </c>
      <c r="E1065" s="247" t="s">
        <v>1</v>
      </c>
      <c r="F1065" s="248" t="s">
        <v>1898</v>
      </c>
      <c r="G1065" s="246"/>
      <c r="H1065" s="249">
        <v>1.8180000000000001</v>
      </c>
      <c r="I1065" s="250"/>
      <c r="J1065" s="246"/>
      <c r="K1065" s="246"/>
      <c r="L1065" s="251"/>
      <c r="M1065" s="252"/>
      <c r="N1065" s="253"/>
      <c r="O1065" s="253"/>
      <c r="P1065" s="253"/>
      <c r="Q1065" s="253"/>
      <c r="R1065" s="253"/>
      <c r="S1065" s="253"/>
      <c r="T1065" s="254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5" t="s">
        <v>170</v>
      </c>
      <c r="AU1065" s="255" t="s">
        <v>87</v>
      </c>
      <c r="AV1065" s="14" t="s">
        <v>87</v>
      </c>
      <c r="AW1065" s="14" t="s">
        <v>33</v>
      </c>
      <c r="AX1065" s="14" t="s">
        <v>78</v>
      </c>
      <c r="AY1065" s="255" t="s">
        <v>162</v>
      </c>
    </row>
    <row r="1066" s="15" customFormat="1">
      <c r="A1066" s="15"/>
      <c r="B1066" s="256"/>
      <c r="C1066" s="257"/>
      <c r="D1066" s="236" t="s">
        <v>170</v>
      </c>
      <c r="E1066" s="258" t="s">
        <v>1</v>
      </c>
      <c r="F1066" s="259" t="s">
        <v>180</v>
      </c>
      <c r="G1066" s="257"/>
      <c r="H1066" s="260">
        <v>3.6360000000000001</v>
      </c>
      <c r="I1066" s="261"/>
      <c r="J1066" s="257"/>
      <c r="K1066" s="257"/>
      <c r="L1066" s="262"/>
      <c r="M1066" s="263"/>
      <c r="N1066" s="264"/>
      <c r="O1066" s="264"/>
      <c r="P1066" s="264"/>
      <c r="Q1066" s="264"/>
      <c r="R1066" s="264"/>
      <c r="S1066" s="264"/>
      <c r="T1066" s="265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66" t="s">
        <v>170</v>
      </c>
      <c r="AU1066" s="266" t="s">
        <v>87</v>
      </c>
      <c r="AV1066" s="15" t="s">
        <v>168</v>
      </c>
      <c r="AW1066" s="15" t="s">
        <v>33</v>
      </c>
      <c r="AX1066" s="15" t="s">
        <v>34</v>
      </c>
      <c r="AY1066" s="266" t="s">
        <v>162</v>
      </c>
    </row>
    <row r="1067" s="2" customFormat="1" ht="24.15" customHeight="1">
      <c r="A1067" s="39"/>
      <c r="B1067" s="40"/>
      <c r="C1067" s="220" t="s">
        <v>1899</v>
      </c>
      <c r="D1067" s="220" t="s">
        <v>164</v>
      </c>
      <c r="E1067" s="221" t="s">
        <v>1900</v>
      </c>
      <c r="F1067" s="222" t="s">
        <v>1901</v>
      </c>
      <c r="G1067" s="223" t="s">
        <v>589</v>
      </c>
      <c r="H1067" s="224">
        <v>17</v>
      </c>
      <c r="I1067" s="225"/>
      <c r="J1067" s="226">
        <f>ROUND(I1067*H1067,1)</f>
        <v>0</v>
      </c>
      <c r="K1067" s="227"/>
      <c r="L1067" s="45"/>
      <c r="M1067" s="228" t="s">
        <v>1</v>
      </c>
      <c r="N1067" s="229" t="s">
        <v>43</v>
      </c>
      <c r="O1067" s="92"/>
      <c r="P1067" s="230">
        <f>O1067*H1067</f>
        <v>0</v>
      </c>
      <c r="Q1067" s="230">
        <v>0</v>
      </c>
      <c r="R1067" s="230">
        <f>Q1067*H1067</f>
        <v>0</v>
      </c>
      <c r="S1067" s="230">
        <v>0</v>
      </c>
      <c r="T1067" s="231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32" t="s">
        <v>249</v>
      </c>
      <c r="AT1067" s="232" t="s">
        <v>164</v>
      </c>
      <c r="AU1067" s="232" t="s">
        <v>87</v>
      </c>
      <c r="AY1067" s="18" t="s">
        <v>162</v>
      </c>
      <c r="BE1067" s="233">
        <f>IF(N1067="základní",J1067,0)</f>
        <v>0</v>
      </c>
      <c r="BF1067" s="233">
        <f>IF(N1067="snížená",J1067,0)</f>
        <v>0</v>
      </c>
      <c r="BG1067" s="233">
        <f>IF(N1067="zákl. přenesená",J1067,0)</f>
        <v>0</v>
      </c>
      <c r="BH1067" s="233">
        <f>IF(N1067="sníž. přenesená",J1067,0)</f>
        <v>0</v>
      </c>
      <c r="BI1067" s="233">
        <f>IF(N1067="nulová",J1067,0)</f>
        <v>0</v>
      </c>
      <c r="BJ1067" s="18" t="s">
        <v>34</v>
      </c>
      <c r="BK1067" s="233">
        <f>ROUND(I1067*H1067,1)</f>
        <v>0</v>
      </c>
      <c r="BL1067" s="18" t="s">
        <v>249</v>
      </c>
      <c r="BM1067" s="232" t="s">
        <v>1902</v>
      </c>
    </row>
    <row r="1068" s="13" customFormat="1">
      <c r="A1068" s="13"/>
      <c r="B1068" s="234"/>
      <c r="C1068" s="235"/>
      <c r="D1068" s="236" t="s">
        <v>170</v>
      </c>
      <c r="E1068" s="237" t="s">
        <v>1</v>
      </c>
      <c r="F1068" s="238" t="s">
        <v>517</v>
      </c>
      <c r="G1068" s="235"/>
      <c r="H1068" s="237" t="s">
        <v>1</v>
      </c>
      <c r="I1068" s="239"/>
      <c r="J1068" s="235"/>
      <c r="K1068" s="235"/>
      <c r="L1068" s="240"/>
      <c r="M1068" s="241"/>
      <c r="N1068" s="242"/>
      <c r="O1068" s="242"/>
      <c r="P1068" s="242"/>
      <c r="Q1068" s="242"/>
      <c r="R1068" s="242"/>
      <c r="S1068" s="242"/>
      <c r="T1068" s="24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4" t="s">
        <v>170</v>
      </c>
      <c r="AU1068" s="244" t="s">
        <v>87</v>
      </c>
      <c r="AV1068" s="13" t="s">
        <v>34</v>
      </c>
      <c r="AW1068" s="13" t="s">
        <v>33</v>
      </c>
      <c r="AX1068" s="13" t="s">
        <v>78</v>
      </c>
      <c r="AY1068" s="244" t="s">
        <v>162</v>
      </c>
    </row>
    <row r="1069" s="14" customFormat="1">
      <c r="A1069" s="14"/>
      <c r="B1069" s="245"/>
      <c r="C1069" s="246"/>
      <c r="D1069" s="236" t="s">
        <v>170</v>
      </c>
      <c r="E1069" s="247" t="s">
        <v>1</v>
      </c>
      <c r="F1069" s="248" t="s">
        <v>223</v>
      </c>
      <c r="G1069" s="246"/>
      <c r="H1069" s="249">
        <v>11</v>
      </c>
      <c r="I1069" s="250"/>
      <c r="J1069" s="246"/>
      <c r="K1069" s="246"/>
      <c r="L1069" s="251"/>
      <c r="M1069" s="252"/>
      <c r="N1069" s="253"/>
      <c r="O1069" s="253"/>
      <c r="P1069" s="253"/>
      <c r="Q1069" s="253"/>
      <c r="R1069" s="253"/>
      <c r="S1069" s="253"/>
      <c r="T1069" s="254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5" t="s">
        <v>170</v>
      </c>
      <c r="AU1069" s="255" t="s">
        <v>87</v>
      </c>
      <c r="AV1069" s="14" t="s">
        <v>87</v>
      </c>
      <c r="AW1069" s="14" t="s">
        <v>33</v>
      </c>
      <c r="AX1069" s="14" t="s">
        <v>78</v>
      </c>
      <c r="AY1069" s="255" t="s">
        <v>162</v>
      </c>
    </row>
    <row r="1070" s="13" customFormat="1">
      <c r="A1070" s="13"/>
      <c r="B1070" s="234"/>
      <c r="C1070" s="235"/>
      <c r="D1070" s="236" t="s">
        <v>170</v>
      </c>
      <c r="E1070" s="237" t="s">
        <v>1</v>
      </c>
      <c r="F1070" s="238" t="s">
        <v>1529</v>
      </c>
      <c r="G1070" s="235"/>
      <c r="H1070" s="237" t="s">
        <v>1</v>
      </c>
      <c r="I1070" s="239"/>
      <c r="J1070" s="235"/>
      <c r="K1070" s="235"/>
      <c r="L1070" s="240"/>
      <c r="M1070" s="241"/>
      <c r="N1070" s="242"/>
      <c r="O1070" s="242"/>
      <c r="P1070" s="242"/>
      <c r="Q1070" s="242"/>
      <c r="R1070" s="242"/>
      <c r="S1070" s="242"/>
      <c r="T1070" s="24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4" t="s">
        <v>170</v>
      </c>
      <c r="AU1070" s="244" t="s">
        <v>87</v>
      </c>
      <c r="AV1070" s="13" t="s">
        <v>34</v>
      </c>
      <c r="AW1070" s="13" t="s">
        <v>33</v>
      </c>
      <c r="AX1070" s="13" t="s">
        <v>78</v>
      </c>
      <c r="AY1070" s="244" t="s">
        <v>162</v>
      </c>
    </row>
    <row r="1071" s="14" customFormat="1">
      <c r="A1071" s="14"/>
      <c r="B1071" s="245"/>
      <c r="C1071" s="246"/>
      <c r="D1071" s="236" t="s">
        <v>170</v>
      </c>
      <c r="E1071" s="247" t="s">
        <v>1</v>
      </c>
      <c r="F1071" s="248" t="s">
        <v>194</v>
      </c>
      <c r="G1071" s="246"/>
      <c r="H1071" s="249">
        <v>5</v>
      </c>
      <c r="I1071" s="250"/>
      <c r="J1071" s="246"/>
      <c r="K1071" s="246"/>
      <c r="L1071" s="251"/>
      <c r="M1071" s="252"/>
      <c r="N1071" s="253"/>
      <c r="O1071" s="253"/>
      <c r="P1071" s="253"/>
      <c r="Q1071" s="253"/>
      <c r="R1071" s="253"/>
      <c r="S1071" s="253"/>
      <c r="T1071" s="254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5" t="s">
        <v>170</v>
      </c>
      <c r="AU1071" s="255" t="s">
        <v>87</v>
      </c>
      <c r="AV1071" s="14" t="s">
        <v>87</v>
      </c>
      <c r="AW1071" s="14" t="s">
        <v>33</v>
      </c>
      <c r="AX1071" s="14" t="s">
        <v>78</v>
      </c>
      <c r="AY1071" s="255" t="s">
        <v>162</v>
      </c>
    </row>
    <row r="1072" s="13" customFormat="1">
      <c r="A1072" s="13"/>
      <c r="B1072" s="234"/>
      <c r="C1072" s="235"/>
      <c r="D1072" s="236" t="s">
        <v>170</v>
      </c>
      <c r="E1072" s="237" t="s">
        <v>1</v>
      </c>
      <c r="F1072" s="238" t="s">
        <v>1530</v>
      </c>
      <c r="G1072" s="235"/>
      <c r="H1072" s="237" t="s">
        <v>1</v>
      </c>
      <c r="I1072" s="239"/>
      <c r="J1072" s="235"/>
      <c r="K1072" s="235"/>
      <c r="L1072" s="240"/>
      <c r="M1072" s="241"/>
      <c r="N1072" s="242"/>
      <c r="O1072" s="242"/>
      <c r="P1072" s="242"/>
      <c r="Q1072" s="242"/>
      <c r="R1072" s="242"/>
      <c r="S1072" s="242"/>
      <c r="T1072" s="24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4" t="s">
        <v>170</v>
      </c>
      <c r="AU1072" s="244" t="s">
        <v>87</v>
      </c>
      <c r="AV1072" s="13" t="s">
        <v>34</v>
      </c>
      <c r="AW1072" s="13" t="s">
        <v>33</v>
      </c>
      <c r="AX1072" s="13" t="s">
        <v>78</v>
      </c>
      <c r="AY1072" s="244" t="s">
        <v>162</v>
      </c>
    </row>
    <row r="1073" s="14" customFormat="1">
      <c r="A1073" s="14"/>
      <c r="B1073" s="245"/>
      <c r="C1073" s="246"/>
      <c r="D1073" s="236" t="s">
        <v>170</v>
      </c>
      <c r="E1073" s="247" t="s">
        <v>1</v>
      </c>
      <c r="F1073" s="248" t="s">
        <v>34</v>
      </c>
      <c r="G1073" s="246"/>
      <c r="H1073" s="249">
        <v>1</v>
      </c>
      <c r="I1073" s="250"/>
      <c r="J1073" s="246"/>
      <c r="K1073" s="246"/>
      <c r="L1073" s="251"/>
      <c r="M1073" s="252"/>
      <c r="N1073" s="253"/>
      <c r="O1073" s="253"/>
      <c r="P1073" s="253"/>
      <c r="Q1073" s="253"/>
      <c r="R1073" s="253"/>
      <c r="S1073" s="253"/>
      <c r="T1073" s="254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5" t="s">
        <v>170</v>
      </c>
      <c r="AU1073" s="255" t="s">
        <v>87</v>
      </c>
      <c r="AV1073" s="14" t="s">
        <v>87</v>
      </c>
      <c r="AW1073" s="14" t="s">
        <v>33</v>
      </c>
      <c r="AX1073" s="14" t="s">
        <v>78</v>
      </c>
      <c r="AY1073" s="255" t="s">
        <v>162</v>
      </c>
    </row>
    <row r="1074" s="15" customFormat="1">
      <c r="A1074" s="15"/>
      <c r="B1074" s="256"/>
      <c r="C1074" s="257"/>
      <c r="D1074" s="236" t="s">
        <v>170</v>
      </c>
      <c r="E1074" s="258" t="s">
        <v>1</v>
      </c>
      <c r="F1074" s="259" t="s">
        <v>180</v>
      </c>
      <c r="G1074" s="257"/>
      <c r="H1074" s="260">
        <v>17</v>
      </c>
      <c r="I1074" s="261"/>
      <c r="J1074" s="257"/>
      <c r="K1074" s="257"/>
      <c r="L1074" s="262"/>
      <c r="M1074" s="263"/>
      <c r="N1074" s="264"/>
      <c r="O1074" s="264"/>
      <c r="P1074" s="264"/>
      <c r="Q1074" s="264"/>
      <c r="R1074" s="264"/>
      <c r="S1074" s="264"/>
      <c r="T1074" s="265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66" t="s">
        <v>170</v>
      </c>
      <c r="AU1074" s="266" t="s">
        <v>87</v>
      </c>
      <c r="AV1074" s="15" t="s">
        <v>168</v>
      </c>
      <c r="AW1074" s="15" t="s">
        <v>33</v>
      </c>
      <c r="AX1074" s="15" t="s">
        <v>34</v>
      </c>
      <c r="AY1074" s="266" t="s">
        <v>162</v>
      </c>
    </row>
    <row r="1075" s="2" customFormat="1" ht="21.75" customHeight="1">
      <c r="A1075" s="39"/>
      <c r="B1075" s="40"/>
      <c r="C1075" s="267" t="s">
        <v>1903</v>
      </c>
      <c r="D1075" s="267" t="s">
        <v>250</v>
      </c>
      <c r="E1075" s="268" t="s">
        <v>1904</v>
      </c>
      <c r="F1075" s="269" t="s">
        <v>1905</v>
      </c>
      <c r="G1075" s="270" t="s">
        <v>392</v>
      </c>
      <c r="H1075" s="271">
        <v>10.4</v>
      </c>
      <c r="I1075" s="272"/>
      <c r="J1075" s="273">
        <f>ROUND(I1075*H1075,1)</f>
        <v>0</v>
      </c>
      <c r="K1075" s="274"/>
      <c r="L1075" s="275"/>
      <c r="M1075" s="276" t="s">
        <v>1</v>
      </c>
      <c r="N1075" s="277" t="s">
        <v>43</v>
      </c>
      <c r="O1075" s="92"/>
      <c r="P1075" s="230">
        <f>O1075*H1075</f>
        <v>0</v>
      </c>
      <c r="Q1075" s="230">
        <v>0.0035999999999999999</v>
      </c>
      <c r="R1075" s="230">
        <f>Q1075*H1075</f>
        <v>0.037440000000000001</v>
      </c>
      <c r="S1075" s="230">
        <v>0</v>
      </c>
      <c r="T1075" s="231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2" t="s">
        <v>371</v>
      </c>
      <c r="AT1075" s="232" t="s">
        <v>250</v>
      </c>
      <c r="AU1075" s="232" t="s">
        <v>87</v>
      </c>
      <c r="AY1075" s="18" t="s">
        <v>162</v>
      </c>
      <c r="BE1075" s="233">
        <f>IF(N1075="základní",J1075,0)</f>
        <v>0</v>
      </c>
      <c r="BF1075" s="233">
        <f>IF(N1075="snížená",J1075,0)</f>
        <v>0</v>
      </c>
      <c r="BG1075" s="233">
        <f>IF(N1075="zákl. přenesená",J1075,0)</f>
        <v>0</v>
      </c>
      <c r="BH1075" s="233">
        <f>IF(N1075="sníž. přenesená",J1075,0)</f>
        <v>0</v>
      </c>
      <c r="BI1075" s="233">
        <f>IF(N1075="nulová",J1075,0)</f>
        <v>0</v>
      </c>
      <c r="BJ1075" s="18" t="s">
        <v>34</v>
      </c>
      <c r="BK1075" s="233">
        <f>ROUND(I1075*H1075,1)</f>
        <v>0</v>
      </c>
      <c r="BL1075" s="18" t="s">
        <v>249</v>
      </c>
      <c r="BM1075" s="232" t="s">
        <v>1906</v>
      </c>
    </row>
    <row r="1076" s="13" customFormat="1">
      <c r="A1076" s="13"/>
      <c r="B1076" s="234"/>
      <c r="C1076" s="235"/>
      <c r="D1076" s="236" t="s">
        <v>170</v>
      </c>
      <c r="E1076" s="237" t="s">
        <v>1</v>
      </c>
      <c r="F1076" s="238" t="s">
        <v>517</v>
      </c>
      <c r="G1076" s="235"/>
      <c r="H1076" s="237" t="s">
        <v>1</v>
      </c>
      <c r="I1076" s="239"/>
      <c r="J1076" s="235"/>
      <c r="K1076" s="235"/>
      <c r="L1076" s="240"/>
      <c r="M1076" s="241"/>
      <c r="N1076" s="242"/>
      <c r="O1076" s="242"/>
      <c r="P1076" s="242"/>
      <c r="Q1076" s="242"/>
      <c r="R1076" s="242"/>
      <c r="S1076" s="242"/>
      <c r="T1076" s="24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4" t="s">
        <v>170</v>
      </c>
      <c r="AU1076" s="244" t="s">
        <v>87</v>
      </c>
      <c r="AV1076" s="13" t="s">
        <v>34</v>
      </c>
      <c r="AW1076" s="13" t="s">
        <v>33</v>
      </c>
      <c r="AX1076" s="13" t="s">
        <v>78</v>
      </c>
      <c r="AY1076" s="244" t="s">
        <v>162</v>
      </c>
    </row>
    <row r="1077" s="14" customFormat="1">
      <c r="A1077" s="14"/>
      <c r="B1077" s="245"/>
      <c r="C1077" s="246"/>
      <c r="D1077" s="236" t="s">
        <v>170</v>
      </c>
      <c r="E1077" s="247" t="s">
        <v>1</v>
      </c>
      <c r="F1077" s="248" t="s">
        <v>1468</v>
      </c>
      <c r="G1077" s="246"/>
      <c r="H1077" s="249">
        <v>4.9500000000000002</v>
      </c>
      <c r="I1077" s="250"/>
      <c r="J1077" s="246"/>
      <c r="K1077" s="246"/>
      <c r="L1077" s="251"/>
      <c r="M1077" s="252"/>
      <c r="N1077" s="253"/>
      <c r="O1077" s="253"/>
      <c r="P1077" s="253"/>
      <c r="Q1077" s="253"/>
      <c r="R1077" s="253"/>
      <c r="S1077" s="253"/>
      <c r="T1077" s="254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5" t="s">
        <v>170</v>
      </c>
      <c r="AU1077" s="255" t="s">
        <v>87</v>
      </c>
      <c r="AV1077" s="14" t="s">
        <v>87</v>
      </c>
      <c r="AW1077" s="14" t="s">
        <v>33</v>
      </c>
      <c r="AX1077" s="14" t="s">
        <v>78</v>
      </c>
      <c r="AY1077" s="255" t="s">
        <v>162</v>
      </c>
    </row>
    <row r="1078" s="13" customFormat="1">
      <c r="A1078" s="13"/>
      <c r="B1078" s="234"/>
      <c r="C1078" s="235"/>
      <c r="D1078" s="236" t="s">
        <v>170</v>
      </c>
      <c r="E1078" s="237" t="s">
        <v>1</v>
      </c>
      <c r="F1078" s="238" t="s">
        <v>1529</v>
      </c>
      <c r="G1078" s="235"/>
      <c r="H1078" s="237" t="s">
        <v>1</v>
      </c>
      <c r="I1078" s="239"/>
      <c r="J1078" s="235"/>
      <c r="K1078" s="235"/>
      <c r="L1078" s="240"/>
      <c r="M1078" s="241"/>
      <c r="N1078" s="242"/>
      <c r="O1078" s="242"/>
      <c r="P1078" s="242"/>
      <c r="Q1078" s="242"/>
      <c r="R1078" s="242"/>
      <c r="S1078" s="242"/>
      <c r="T1078" s="24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4" t="s">
        <v>170</v>
      </c>
      <c r="AU1078" s="244" t="s">
        <v>87</v>
      </c>
      <c r="AV1078" s="13" t="s">
        <v>34</v>
      </c>
      <c r="AW1078" s="13" t="s">
        <v>33</v>
      </c>
      <c r="AX1078" s="13" t="s">
        <v>78</v>
      </c>
      <c r="AY1078" s="244" t="s">
        <v>162</v>
      </c>
    </row>
    <row r="1079" s="14" customFormat="1">
      <c r="A1079" s="14"/>
      <c r="B1079" s="245"/>
      <c r="C1079" s="246"/>
      <c r="D1079" s="236" t="s">
        <v>170</v>
      </c>
      <c r="E1079" s="247" t="s">
        <v>1</v>
      </c>
      <c r="F1079" s="248" t="s">
        <v>1474</v>
      </c>
      <c r="G1079" s="246"/>
      <c r="H1079" s="249">
        <v>4.5</v>
      </c>
      <c r="I1079" s="250"/>
      <c r="J1079" s="246"/>
      <c r="K1079" s="246"/>
      <c r="L1079" s="251"/>
      <c r="M1079" s="252"/>
      <c r="N1079" s="253"/>
      <c r="O1079" s="253"/>
      <c r="P1079" s="253"/>
      <c r="Q1079" s="253"/>
      <c r="R1079" s="253"/>
      <c r="S1079" s="253"/>
      <c r="T1079" s="254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5" t="s">
        <v>170</v>
      </c>
      <c r="AU1079" s="255" t="s">
        <v>87</v>
      </c>
      <c r="AV1079" s="14" t="s">
        <v>87</v>
      </c>
      <c r="AW1079" s="14" t="s">
        <v>33</v>
      </c>
      <c r="AX1079" s="14" t="s">
        <v>78</v>
      </c>
      <c r="AY1079" s="255" t="s">
        <v>162</v>
      </c>
    </row>
    <row r="1080" s="13" customFormat="1">
      <c r="A1080" s="13"/>
      <c r="B1080" s="234"/>
      <c r="C1080" s="235"/>
      <c r="D1080" s="236" t="s">
        <v>170</v>
      </c>
      <c r="E1080" s="237" t="s">
        <v>1</v>
      </c>
      <c r="F1080" s="238" t="s">
        <v>1530</v>
      </c>
      <c r="G1080" s="235"/>
      <c r="H1080" s="237" t="s">
        <v>1</v>
      </c>
      <c r="I1080" s="239"/>
      <c r="J1080" s="235"/>
      <c r="K1080" s="235"/>
      <c r="L1080" s="240"/>
      <c r="M1080" s="241"/>
      <c r="N1080" s="242"/>
      <c r="O1080" s="242"/>
      <c r="P1080" s="242"/>
      <c r="Q1080" s="242"/>
      <c r="R1080" s="242"/>
      <c r="S1080" s="242"/>
      <c r="T1080" s="24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4" t="s">
        <v>170</v>
      </c>
      <c r="AU1080" s="244" t="s">
        <v>87</v>
      </c>
      <c r="AV1080" s="13" t="s">
        <v>34</v>
      </c>
      <c r="AW1080" s="13" t="s">
        <v>33</v>
      </c>
      <c r="AX1080" s="13" t="s">
        <v>78</v>
      </c>
      <c r="AY1080" s="244" t="s">
        <v>162</v>
      </c>
    </row>
    <row r="1081" s="14" customFormat="1">
      <c r="A1081" s="14"/>
      <c r="B1081" s="245"/>
      <c r="C1081" s="246"/>
      <c r="D1081" s="236" t="s">
        <v>170</v>
      </c>
      <c r="E1081" s="247" t="s">
        <v>1</v>
      </c>
      <c r="F1081" s="248" t="s">
        <v>1531</v>
      </c>
      <c r="G1081" s="246"/>
      <c r="H1081" s="249">
        <v>0.94999999999999996</v>
      </c>
      <c r="I1081" s="250"/>
      <c r="J1081" s="246"/>
      <c r="K1081" s="246"/>
      <c r="L1081" s="251"/>
      <c r="M1081" s="252"/>
      <c r="N1081" s="253"/>
      <c r="O1081" s="253"/>
      <c r="P1081" s="253"/>
      <c r="Q1081" s="253"/>
      <c r="R1081" s="253"/>
      <c r="S1081" s="253"/>
      <c r="T1081" s="254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5" t="s">
        <v>170</v>
      </c>
      <c r="AU1081" s="255" t="s">
        <v>87</v>
      </c>
      <c r="AV1081" s="14" t="s">
        <v>87</v>
      </c>
      <c r="AW1081" s="14" t="s">
        <v>33</v>
      </c>
      <c r="AX1081" s="14" t="s">
        <v>78</v>
      </c>
      <c r="AY1081" s="255" t="s">
        <v>162</v>
      </c>
    </row>
    <row r="1082" s="15" customFormat="1">
      <c r="A1082" s="15"/>
      <c r="B1082" s="256"/>
      <c r="C1082" s="257"/>
      <c r="D1082" s="236" t="s">
        <v>170</v>
      </c>
      <c r="E1082" s="258" t="s">
        <v>1</v>
      </c>
      <c r="F1082" s="259" t="s">
        <v>180</v>
      </c>
      <c r="G1082" s="257"/>
      <c r="H1082" s="260">
        <v>10.4</v>
      </c>
      <c r="I1082" s="261"/>
      <c r="J1082" s="257"/>
      <c r="K1082" s="257"/>
      <c r="L1082" s="262"/>
      <c r="M1082" s="263"/>
      <c r="N1082" s="264"/>
      <c r="O1082" s="264"/>
      <c r="P1082" s="264"/>
      <c r="Q1082" s="264"/>
      <c r="R1082" s="264"/>
      <c r="S1082" s="264"/>
      <c r="T1082" s="265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66" t="s">
        <v>170</v>
      </c>
      <c r="AU1082" s="266" t="s">
        <v>87</v>
      </c>
      <c r="AV1082" s="15" t="s">
        <v>168</v>
      </c>
      <c r="AW1082" s="15" t="s">
        <v>33</v>
      </c>
      <c r="AX1082" s="15" t="s">
        <v>34</v>
      </c>
      <c r="AY1082" s="266" t="s">
        <v>162</v>
      </c>
    </row>
    <row r="1083" s="2" customFormat="1" ht="24.15" customHeight="1">
      <c r="A1083" s="39"/>
      <c r="B1083" s="40"/>
      <c r="C1083" s="220" t="s">
        <v>1907</v>
      </c>
      <c r="D1083" s="220" t="s">
        <v>164</v>
      </c>
      <c r="E1083" s="221" t="s">
        <v>1908</v>
      </c>
      <c r="F1083" s="222" t="s">
        <v>1909</v>
      </c>
      <c r="G1083" s="223" t="s">
        <v>589</v>
      </c>
      <c r="H1083" s="224">
        <v>81</v>
      </c>
      <c r="I1083" s="225"/>
      <c r="J1083" s="226">
        <f>ROUND(I1083*H1083,1)</f>
        <v>0</v>
      </c>
      <c r="K1083" s="227"/>
      <c r="L1083" s="45"/>
      <c r="M1083" s="228" t="s">
        <v>1</v>
      </c>
      <c r="N1083" s="229" t="s">
        <v>43</v>
      </c>
      <c r="O1083" s="92"/>
      <c r="P1083" s="230">
        <f>O1083*H1083</f>
        <v>0</v>
      </c>
      <c r="Q1083" s="230">
        <v>0</v>
      </c>
      <c r="R1083" s="230">
        <f>Q1083*H1083</f>
        <v>0</v>
      </c>
      <c r="S1083" s="230">
        <v>0</v>
      </c>
      <c r="T1083" s="231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32" t="s">
        <v>249</v>
      </c>
      <c r="AT1083" s="232" t="s">
        <v>164</v>
      </c>
      <c r="AU1083" s="232" t="s">
        <v>87</v>
      </c>
      <c r="AY1083" s="18" t="s">
        <v>162</v>
      </c>
      <c r="BE1083" s="233">
        <f>IF(N1083="základní",J1083,0)</f>
        <v>0</v>
      </c>
      <c r="BF1083" s="233">
        <f>IF(N1083="snížená",J1083,0)</f>
        <v>0</v>
      </c>
      <c r="BG1083" s="233">
        <f>IF(N1083="zákl. přenesená",J1083,0)</f>
        <v>0</v>
      </c>
      <c r="BH1083" s="233">
        <f>IF(N1083="sníž. přenesená",J1083,0)</f>
        <v>0</v>
      </c>
      <c r="BI1083" s="233">
        <f>IF(N1083="nulová",J1083,0)</f>
        <v>0</v>
      </c>
      <c r="BJ1083" s="18" t="s">
        <v>34</v>
      </c>
      <c r="BK1083" s="233">
        <f>ROUND(I1083*H1083,1)</f>
        <v>0</v>
      </c>
      <c r="BL1083" s="18" t="s">
        <v>249</v>
      </c>
      <c r="BM1083" s="232" t="s">
        <v>1910</v>
      </c>
    </row>
    <row r="1084" s="13" customFormat="1">
      <c r="A1084" s="13"/>
      <c r="B1084" s="234"/>
      <c r="C1084" s="235"/>
      <c r="D1084" s="236" t="s">
        <v>170</v>
      </c>
      <c r="E1084" s="237" t="s">
        <v>1</v>
      </c>
      <c r="F1084" s="238" t="s">
        <v>1532</v>
      </c>
      <c r="G1084" s="235"/>
      <c r="H1084" s="237" t="s">
        <v>1</v>
      </c>
      <c r="I1084" s="239"/>
      <c r="J1084" s="235"/>
      <c r="K1084" s="235"/>
      <c r="L1084" s="240"/>
      <c r="M1084" s="241"/>
      <c r="N1084" s="242"/>
      <c r="O1084" s="242"/>
      <c r="P1084" s="242"/>
      <c r="Q1084" s="242"/>
      <c r="R1084" s="242"/>
      <c r="S1084" s="242"/>
      <c r="T1084" s="24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4" t="s">
        <v>170</v>
      </c>
      <c r="AU1084" s="244" t="s">
        <v>87</v>
      </c>
      <c r="AV1084" s="13" t="s">
        <v>34</v>
      </c>
      <c r="AW1084" s="13" t="s">
        <v>33</v>
      </c>
      <c r="AX1084" s="13" t="s">
        <v>78</v>
      </c>
      <c r="AY1084" s="244" t="s">
        <v>162</v>
      </c>
    </row>
    <row r="1085" s="14" customFormat="1">
      <c r="A1085" s="14"/>
      <c r="B1085" s="245"/>
      <c r="C1085" s="246"/>
      <c r="D1085" s="236" t="s">
        <v>170</v>
      </c>
      <c r="E1085" s="247" t="s">
        <v>1</v>
      </c>
      <c r="F1085" s="248" t="s">
        <v>219</v>
      </c>
      <c r="G1085" s="246"/>
      <c r="H1085" s="249">
        <v>10</v>
      </c>
      <c r="I1085" s="250"/>
      <c r="J1085" s="246"/>
      <c r="K1085" s="246"/>
      <c r="L1085" s="251"/>
      <c r="M1085" s="252"/>
      <c r="N1085" s="253"/>
      <c r="O1085" s="253"/>
      <c r="P1085" s="253"/>
      <c r="Q1085" s="253"/>
      <c r="R1085" s="253"/>
      <c r="S1085" s="253"/>
      <c r="T1085" s="254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5" t="s">
        <v>170</v>
      </c>
      <c r="AU1085" s="255" t="s">
        <v>87</v>
      </c>
      <c r="AV1085" s="14" t="s">
        <v>87</v>
      </c>
      <c r="AW1085" s="14" t="s">
        <v>33</v>
      </c>
      <c r="AX1085" s="14" t="s">
        <v>78</v>
      </c>
      <c r="AY1085" s="255" t="s">
        <v>162</v>
      </c>
    </row>
    <row r="1086" s="13" customFormat="1">
      <c r="A1086" s="13"/>
      <c r="B1086" s="234"/>
      <c r="C1086" s="235"/>
      <c r="D1086" s="236" t="s">
        <v>170</v>
      </c>
      <c r="E1086" s="237" t="s">
        <v>1</v>
      </c>
      <c r="F1086" s="238" t="s">
        <v>1533</v>
      </c>
      <c r="G1086" s="235"/>
      <c r="H1086" s="237" t="s">
        <v>1</v>
      </c>
      <c r="I1086" s="239"/>
      <c r="J1086" s="235"/>
      <c r="K1086" s="235"/>
      <c r="L1086" s="240"/>
      <c r="M1086" s="241"/>
      <c r="N1086" s="242"/>
      <c r="O1086" s="242"/>
      <c r="P1086" s="242"/>
      <c r="Q1086" s="242"/>
      <c r="R1086" s="242"/>
      <c r="S1086" s="242"/>
      <c r="T1086" s="243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4" t="s">
        <v>170</v>
      </c>
      <c r="AU1086" s="244" t="s">
        <v>87</v>
      </c>
      <c r="AV1086" s="13" t="s">
        <v>34</v>
      </c>
      <c r="AW1086" s="13" t="s">
        <v>33</v>
      </c>
      <c r="AX1086" s="13" t="s">
        <v>78</v>
      </c>
      <c r="AY1086" s="244" t="s">
        <v>162</v>
      </c>
    </row>
    <row r="1087" s="14" customFormat="1">
      <c r="A1087" s="14"/>
      <c r="B1087" s="245"/>
      <c r="C1087" s="246"/>
      <c r="D1087" s="236" t="s">
        <v>170</v>
      </c>
      <c r="E1087" s="247" t="s">
        <v>1</v>
      </c>
      <c r="F1087" s="248" t="s">
        <v>471</v>
      </c>
      <c r="G1087" s="246"/>
      <c r="H1087" s="249">
        <v>44</v>
      </c>
      <c r="I1087" s="250"/>
      <c r="J1087" s="246"/>
      <c r="K1087" s="246"/>
      <c r="L1087" s="251"/>
      <c r="M1087" s="252"/>
      <c r="N1087" s="253"/>
      <c r="O1087" s="253"/>
      <c r="P1087" s="253"/>
      <c r="Q1087" s="253"/>
      <c r="R1087" s="253"/>
      <c r="S1087" s="253"/>
      <c r="T1087" s="254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5" t="s">
        <v>170</v>
      </c>
      <c r="AU1087" s="255" t="s">
        <v>87</v>
      </c>
      <c r="AV1087" s="14" t="s">
        <v>87</v>
      </c>
      <c r="AW1087" s="14" t="s">
        <v>33</v>
      </c>
      <c r="AX1087" s="14" t="s">
        <v>78</v>
      </c>
      <c r="AY1087" s="255" t="s">
        <v>162</v>
      </c>
    </row>
    <row r="1088" s="13" customFormat="1">
      <c r="A1088" s="13"/>
      <c r="B1088" s="234"/>
      <c r="C1088" s="235"/>
      <c r="D1088" s="236" t="s">
        <v>170</v>
      </c>
      <c r="E1088" s="237" t="s">
        <v>1</v>
      </c>
      <c r="F1088" s="238" t="s">
        <v>1534</v>
      </c>
      <c r="G1088" s="235"/>
      <c r="H1088" s="237" t="s">
        <v>1</v>
      </c>
      <c r="I1088" s="239"/>
      <c r="J1088" s="235"/>
      <c r="K1088" s="235"/>
      <c r="L1088" s="240"/>
      <c r="M1088" s="241"/>
      <c r="N1088" s="242"/>
      <c r="O1088" s="242"/>
      <c r="P1088" s="242"/>
      <c r="Q1088" s="242"/>
      <c r="R1088" s="242"/>
      <c r="S1088" s="242"/>
      <c r="T1088" s="243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4" t="s">
        <v>170</v>
      </c>
      <c r="AU1088" s="244" t="s">
        <v>87</v>
      </c>
      <c r="AV1088" s="13" t="s">
        <v>34</v>
      </c>
      <c r="AW1088" s="13" t="s">
        <v>33</v>
      </c>
      <c r="AX1088" s="13" t="s">
        <v>78</v>
      </c>
      <c r="AY1088" s="244" t="s">
        <v>162</v>
      </c>
    </row>
    <row r="1089" s="14" customFormat="1">
      <c r="A1089" s="14"/>
      <c r="B1089" s="245"/>
      <c r="C1089" s="246"/>
      <c r="D1089" s="236" t="s">
        <v>170</v>
      </c>
      <c r="E1089" s="247" t="s">
        <v>1</v>
      </c>
      <c r="F1089" s="248" t="s">
        <v>255</v>
      </c>
      <c r="G1089" s="246"/>
      <c r="H1089" s="249">
        <v>17</v>
      </c>
      <c r="I1089" s="250"/>
      <c r="J1089" s="246"/>
      <c r="K1089" s="246"/>
      <c r="L1089" s="251"/>
      <c r="M1089" s="252"/>
      <c r="N1089" s="253"/>
      <c r="O1089" s="253"/>
      <c r="P1089" s="253"/>
      <c r="Q1089" s="253"/>
      <c r="R1089" s="253"/>
      <c r="S1089" s="253"/>
      <c r="T1089" s="254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5" t="s">
        <v>170</v>
      </c>
      <c r="AU1089" s="255" t="s">
        <v>87</v>
      </c>
      <c r="AV1089" s="14" t="s">
        <v>87</v>
      </c>
      <c r="AW1089" s="14" t="s">
        <v>33</v>
      </c>
      <c r="AX1089" s="14" t="s">
        <v>78</v>
      </c>
      <c r="AY1089" s="255" t="s">
        <v>162</v>
      </c>
    </row>
    <row r="1090" s="13" customFormat="1">
      <c r="A1090" s="13"/>
      <c r="B1090" s="234"/>
      <c r="C1090" s="235"/>
      <c r="D1090" s="236" t="s">
        <v>170</v>
      </c>
      <c r="E1090" s="237" t="s">
        <v>1</v>
      </c>
      <c r="F1090" s="238" t="s">
        <v>1535</v>
      </c>
      <c r="G1090" s="235"/>
      <c r="H1090" s="237" t="s">
        <v>1</v>
      </c>
      <c r="I1090" s="239"/>
      <c r="J1090" s="235"/>
      <c r="K1090" s="235"/>
      <c r="L1090" s="240"/>
      <c r="M1090" s="241"/>
      <c r="N1090" s="242"/>
      <c r="O1090" s="242"/>
      <c r="P1090" s="242"/>
      <c r="Q1090" s="242"/>
      <c r="R1090" s="242"/>
      <c r="S1090" s="242"/>
      <c r="T1090" s="24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4" t="s">
        <v>170</v>
      </c>
      <c r="AU1090" s="244" t="s">
        <v>87</v>
      </c>
      <c r="AV1090" s="13" t="s">
        <v>34</v>
      </c>
      <c r="AW1090" s="13" t="s">
        <v>33</v>
      </c>
      <c r="AX1090" s="13" t="s">
        <v>78</v>
      </c>
      <c r="AY1090" s="244" t="s">
        <v>162</v>
      </c>
    </row>
    <row r="1091" s="14" customFormat="1">
      <c r="A1091" s="14"/>
      <c r="B1091" s="245"/>
      <c r="C1091" s="246"/>
      <c r="D1091" s="236" t="s">
        <v>170</v>
      </c>
      <c r="E1091" s="247" t="s">
        <v>1</v>
      </c>
      <c r="F1091" s="248" t="s">
        <v>181</v>
      </c>
      <c r="G1091" s="246"/>
      <c r="H1091" s="249">
        <v>3</v>
      </c>
      <c r="I1091" s="250"/>
      <c r="J1091" s="246"/>
      <c r="K1091" s="246"/>
      <c r="L1091" s="251"/>
      <c r="M1091" s="252"/>
      <c r="N1091" s="253"/>
      <c r="O1091" s="253"/>
      <c r="P1091" s="253"/>
      <c r="Q1091" s="253"/>
      <c r="R1091" s="253"/>
      <c r="S1091" s="253"/>
      <c r="T1091" s="254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5" t="s">
        <v>170</v>
      </c>
      <c r="AU1091" s="255" t="s">
        <v>87</v>
      </c>
      <c r="AV1091" s="14" t="s">
        <v>87</v>
      </c>
      <c r="AW1091" s="14" t="s">
        <v>33</v>
      </c>
      <c r="AX1091" s="14" t="s">
        <v>78</v>
      </c>
      <c r="AY1091" s="255" t="s">
        <v>162</v>
      </c>
    </row>
    <row r="1092" s="13" customFormat="1">
      <c r="A1092" s="13"/>
      <c r="B1092" s="234"/>
      <c r="C1092" s="235"/>
      <c r="D1092" s="236" t="s">
        <v>170</v>
      </c>
      <c r="E1092" s="237" t="s">
        <v>1</v>
      </c>
      <c r="F1092" s="238" t="s">
        <v>1536</v>
      </c>
      <c r="G1092" s="235"/>
      <c r="H1092" s="237" t="s">
        <v>1</v>
      </c>
      <c r="I1092" s="239"/>
      <c r="J1092" s="235"/>
      <c r="K1092" s="235"/>
      <c r="L1092" s="240"/>
      <c r="M1092" s="241"/>
      <c r="N1092" s="242"/>
      <c r="O1092" s="242"/>
      <c r="P1092" s="242"/>
      <c r="Q1092" s="242"/>
      <c r="R1092" s="242"/>
      <c r="S1092" s="242"/>
      <c r="T1092" s="24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4" t="s">
        <v>170</v>
      </c>
      <c r="AU1092" s="244" t="s">
        <v>87</v>
      </c>
      <c r="AV1092" s="13" t="s">
        <v>34</v>
      </c>
      <c r="AW1092" s="13" t="s">
        <v>33</v>
      </c>
      <c r="AX1092" s="13" t="s">
        <v>78</v>
      </c>
      <c r="AY1092" s="244" t="s">
        <v>162</v>
      </c>
    </row>
    <row r="1093" s="14" customFormat="1">
      <c r="A1093" s="14"/>
      <c r="B1093" s="245"/>
      <c r="C1093" s="246"/>
      <c r="D1093" s="236" t="s">
        <v>170</v>
      </c>
      <c r="E1093" s="247" t="s">
        <v>1</v>
      </c>
      <c r="F1093" s="248" t="s">
        <v>205</v>
      </c>
      <c r="G1093" s="246"/>
      <c r="H1093" s="249">
        <v>7</v>
      </c>
      <c r="I1093" s="250"/>
      <c r="J1093" s="246"/>
      <c r="K1093" s="246"/>
      <c r="L1093" s="251"/>
      <c r="M1093" s="252"/>
      <c r="N1093" s="253"/>
      <c r="O1093" s="253"/>
      <c r="P1093" s="253"/>
      <c r="Q1093" s="253"/>
      <c r="R1093" s="253"/>
      <c r="S1093" s="253"/>
      <c r="T1093" s="254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5" t="s">
        <v>170</v>
      </c>
      <c r="AU1093" s="255" t="s">
        <v>87</v>
      </c>
      <c r="AV1093" s="14" t="s">
        <v>87</v>
      </c>
      <c r="AW1093" s="14" t="s">
        <v>33</v>
      </c>
      <c r="AX1093" s="14" t="s">
        <v>78</v>
      </c>
      <c r="AY1093" s="255" t="s">
        <v>162</v>
      </c>
    </row>
    <row r="1094" s="15" customFormat="1">
      <c r="A1094" s="15"/>
      <c r="B1094" s="256"/>
      <c r="C1094" s="257"/>
      <c r="D1094" s="236" t="s">
        <v>170</v>
      </c>
      <c r="E1094" s="258" t="s">
        <v>1</v>
      </c>
      <c r="F1094" s="259" t="s">
        <v>180</v>
      </c>
      <c r="G1094" s="257"/>
      <c r="H1094" s="260">
        <v>81</v>
      </c>
      <c r="I1094" s="261"/>
      <c r="J1094" s="257"/>
      <c r="K1094" s="257"/>
      <c r="L1094" s="262"/>
      <c r="M1094" s="263"/>
      <c r="N1094" s="264"/>
      <c r="O1094" s="264"/>
      <c r="P1094" s="264"/>
      <c r="Q1094" s="264"/>
      <c r="R1094" s="264"/>
      <c r="S1094" s="264"/>
      <c r="T1094" s="265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266" t="s">
        <v>170</v>
      </c>
      <c r="AU1094" s="266" t="s">
        <v>87</v>
      </c>
      <c r="AV1094" s="15" t="s">
        <v>168</v>
      </c>
      <c r="AW1094" s="15" t="s">
        <v>33</v>
      </c>
      <c r="AX1094" s="15" t="s">
        <v>34</v>
      </c>
      <c r="AY1094" s="266" t="s">
        <v>162</v>
      </c>
    </row>
    <row r="1095" s="2" customFormat="1" ht="21.75" customHeight="1">
      <c r="A1095" s="39"/>
      <c r="B1095" s="40"/>
      <c r="C1095" s="267" t="s">
        <v>1911</v>
      </c>
      <c r="D1095" s="267" t="s">
        <v>250</v>
      </c>
      <c r="E1095" s="268" t="s">
        <v>1904</v>
      </c>
      <c r="F1095" s="269" t="s">
        <v>1905</v>
      </c>
      <c r="G1095" s="270" t="s">
        <v>392</v>
      </c>
      <c r="H1095" s="271">
        <v>178.94999999999999</v>
      </c>
      <c r="I1095" s="272"/>
      <c r="J1095" s="273">
        <f>ROUND(I1095*H1095,1)</f>
        <v>0</v>
      </c>
      <c r="K1095" s="274"/>
      <c r="L1095" s="275"/>
      <c r="M1095" s="276" t="s">
        <v>1</v>
      </c>
      <c r="N1095" s="277" t="s">
        <v>43</v>
      </c>
      <c r="O1095" s="92"/>
      <c r="P1095" s="230">
        <f>O1095*H1095</f>
        <v>0</v>
      </c>
      <c r="Q1095" s="230">
        <v>0.0035999999999999999</v>
      </c>
      <c r="R1095" s="230">
        <f>Q1095*H1095</f>
        <v>0.6442199999999999</v>
      </c>
      <c r="S1095" s="230">
        <v>0</v>
      </c>
      <c r="T1095" s="231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32" t="s">
        <v>371</v>
      </c>
      <c r="AT1095" s="232" t="s">
        <v>250</v>
      </c>
      <c r="AU1095" s="232" t="s">
        <v>87</v>
      </c>
      <c r="AY1095" s="18" t="s">
        <v>162</v>
      </c>
      <c r="BE1095" s="233">
        <f>IF(N1095="základní",J1095,0)</f>
        <v>0</v>
      </c>
      <c r="BF1095" s="233">
        <f>IF(N1095="snížená",J1095,0)</f>
        <v>0</v>
      </c>
      <c r="BG1095" s="233">
        <f>IF(N1095="zákl. přenesená",J1095,0)</f>
        <v>0</v>
      </c>
      <c r="BH1095" s="233">
        <f>IF(N1095="sníž. přenesená",J1095,0)</f>
        <v>0</v>
      </c>
      <c r="BI1095" s="233">
        <f>IF(N1095="nulová",J1095,0)</f>
        <v>0</v>
      </c>
      <c r="BJ1095" s="18" t="s">
        <v>34</v>
      </c>
      <c r="BK1095" s="233">
        <f>ROUND(I1095*H1095,1)</f>
        <v>0</v>
      </c>
      <c r="BL1095" s="18" t="s">
        <v>249</v>
      </c>
      <c r="BM1095" s="232" t="s">
        <v>1912</v>
      </c>
    </row>
    <row r="1096" s="13" customFormat="1">
      <c r="A1096" s="13"/>
      <c r="B1096" s="234"/>
      <c r="C1096" s="235"/>
      <c r="D1096" s="236" t="s">
        <v>170</v>
      </c>
      <c r="E1096" s="237" t="s">
        <v>1</v>
      </c>
      <c r="F1096" s="238" t="s">
        <v>1532</v>
      </c>
      <c r="G1096" s="235"/>
      <c r="H1096" s="237" t="s">
        <v>1</v>
      </c>
      <c r="I1096" s="239"/>
      <c r="J1096" s="235"/>
      <c r="K1096" s="235"/>
      <c r="L1096" s="240"/>
      <c r="M1096" s="241"/>
      <c r="N1096" s="242"/>
      <c r="O1096" s="242"/>
      <c r="P1096" s="242"/>
      <c r="Q1096" s="242"/>
      <c r="R1096" s="242"/>
      <c r="S1096" s="242"/>
      <c r="T1096" s="24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4" t="s">
        <v>170</v>
      </c>
      <c r="AU1096" s="244" t="s">
        <v>87</v>
      </c>
      <c r="AV1096" s="13" t="s">
        <v>34</v>
      </c>
      <c r="AW1096" s="13" t="s">
        <v>33</v>
      </c>
      <c r="AX1096" s="13" t="s">
        <v>78</v>
      </c>
      <c r="AY1096" s="244" t="s">
        <v>162</v>
      </c>
    </row>
    <row r="1097" s="14" customFormat="1">
      <c r="A1097" s="14"/>
      <c r="B1097" s="245"/>
      <c r="C1097" s="246"/>
      <c r="D1097" s="236" t="s">
        <v>170</v>
      </c>
      <c r="E1097" s="247" t="s">
        <v>1</v>
      </c>
      <c r="F1097" s="248" t="s">
        <v>1469</v>
      </c>
      <c r="G1097" s="246"/>
      <c r="H1097" s="249">
        <v>12.5</v>
      </c>
      <c r="I1097" s="250"/>
      <c r="J1097" s="246"/>
      <c r="K1097" s="246"/>
      <c r="L1097" s="251"/>
      <c r="M1097" s="252"/>
      <c r="N1097" s="253"/>
      <c r="O1097" s="253"/>
      <c r="P1097" s="253"/>
      <c r="Q1097" s="253"/>
      <c r="R1097" s="253"/>
      <c r="S1097" s="253"/>
      <c r="T1097" s="254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5" t="s">
        <v>170</v>
      </c>
      <c r="AU1097" s="255" t="s">
        <v>87</v>
      </c>
      <c r="AV1097" s="14" t="s">
        <v>87</v>
      </c>
      <c r="AW1097" s="14" t="s">
        <v>33</v>
      </c>
      <c r="AX1097" s="14" t="s">
        <v>78</v>
      </c>
      <c r="AY1097" s="255" t="s">
        <v>162</v>
      </c>
    </row>
    <row r="1098" s="13" customFormat="1">
      <c r="A1098" s="13"/>
      <c r="B1098" s="234"/>
      <c r="C1098" s="235"/>
      <c r="D1098" s="236" t="s">
        <v>170</v>
      </c>
      <c r="E1098" s="237" t="s">
        <v>1</v>
      </c>
      <c r="F1098" s="238" t="s">
        <v>1533</v>
      </c>
      <c r="G1098" s="235"/>
      <c r="H1098" s="237" t="s">
        <v>1</v>
      </c>
      <c r="I1098" s="239"/>
      <c r="J1098" s="235"/>
      <c r="K1098" s="235"/>
      <c r="L1098" s="240"/>
      <c r="M1098" s="241"/>
      <c r="N1098" s="242"/>
      <c r="O1098" s="242"/>
      <c r="P1098" s="242"/>
      <c r="Q1098" s="242"/>
      <c r="R1098" s="242"/>
      <c r="S1098" s="242"/>
      <c r="T1098" s="24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4" t="s">
        <v>170</v>
      </c>
      <c r="AU1098" s="244" t="s">
        <v>87</v>
      </c>
      <c r="AV1098" s="13" t="s">
        <v>34</v>
      </c>
      <c r="AW1098" s="13" t="s">
        <v>33</v>
      </c>
      <c r="AX1098" s="13" t="s">
        <v>78</v>
      </c>
      <c r="AY1098" s="244" t="s">
        <v>162</v>
      </c>
    </row>
    <row r="1099" s="14" customFormat="1">
      <c r="A1099" s="14"/>
      <c r="B1099" s="245"/>
      <c r="C1099" s="246"/>
      <c r="D1099" s="236" t="s">
        <v>170</v>
      </c>
      <c r="E1099" s="247" t="s">
        <v>1</v>
      </c>
      <c r="F1099" s="248" t="s">
        <v>1470</v>
      </c>
      <c r="G1099" s="246"/>
      <c r="H1099" s="249">
        <v>66</v>
      </c>
      <c r="I1099" s="250"/>
      <c r="J1099" s="246"/>
      <c r="K1099" s="246"/>
      <c r="L1099" s="251"/>
      <c r="M1099" s="252"/>
      <c r="N1099" s="253"/>
      <c r="O1099" s="253"/>
      <c r="P1099" s="253"/>
      <c r="Q1099" s="253"/>
      <c r="R1099" s="253"/>
      <c r="S1099" s="253"/>
      <c r="T1099" s="254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5" t="s">
        <v>170</v>
      </c>
      <c r="AU1099" s="255" t="s">
        <v>87</v>
      </c>
      <c r="AV1099" s="14" t="s">
        <v>87</v>
      </c>
      <c r="AW1099" s="14" t="s">
        <v>33</v>
      </c>
      <c r="AX1099" s="14" t="s">
        <v>78</v>
      </c>
      <c r="AY1099" s="255" t="s">
        <v>162</v>
      </c>
    </row>
    <row r="1100" s="13" customFormat="1">
      <c r="A1100" s="13"/>
      <c r="B1100" s="234"/>
      <c r="C1100" s="235"/>
      <c r="D1100" s="236" t="s">
        <v>170</v>
      </c>
      <c r="E1100" s="237" t="s">
        <v>1</v>
      </c>
      <c r="F1100" s="238" t="s">
        <v>1534</v>
      </c>
      <c r="G1100" s="235"/>
      <c r="H1100" s="237" t="s">
        <v>1</v>
      </c>
      <c r="I1100" s="239"/>
      <c r="J1100" s="235"/>
      <c r="K1100" s="235"/>
      <c r="L1100" s="240"/>
      <c r="M1100" s="241"/>
      <c r="N1100" s="242"/>
      <c r="O1100" s="242"/>
      <c r="P1100" s="242"/>
      <c r="Q1100" s="242"/>
      <c r="R1100" s="242"/>
      <c r="S1100" s="242"/>
      <c r="T1100" s="24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4" t="s">
        <v>170</v>
      </c>
      <c r="AU1100" s="244" t="s">
        <v>87</v>
      </c>
      <c r="AV1100" s="13" t="s">
        <v>34</v>
      </c>
      <c r="AW1100" s="13" t="s">
        <v>33</v>
      </c>
      <c r="AX1100" s="13" t="s">
        <v>78</v>
      </c>
      <c r="AY1100" s="244" t="s">
        <v>162</v>
      </c>
    </row>
    <row r="1101" s="14" customFormat="1">
      <c r="A1101" s="14"/>
      <c r="B1101" s="245"/>
      <c r="C1101" s="246"/>
      <c r="D1101" s="236" t="s">
        <v>170</v>
      </c>
      <c r="E1101" s="247" t="s">
        <v>1</v>
      </c>
      <c r="F1101" s="248" t="s">
        <v>1471</v>
      </c>
      <c r="G1101" s="246"/>
      <c r="H1101" s="249">
        <v>25.5</v>
      </c>
      <c r="I1101" s="250"/>
      <c r="J1101" s="246"/>
      <c r="K1101" s="246"/>
      <c r="L1101" s="251"/>
      <c r="M1101" s="252"/>
      <c r="N1101" s="253"/>
      <c r="O1101" s="253"/>
      <c r="P1101" s="253"/>
      <c r="Q1101" s="253"/>
      <c r="R1101" s="253"/>
      <c r="S1101" s="253"/>
      <c r="T1101" s="254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5" t="s">
        <v>170</v>
      </c>
      <c r="AU1101" s="255" t="s">
        <v>87</v>
      </c>
      <c r="AV1101" s="14" t="s">
        <v>87</v>
      </c>
      <c r="AW1101" s="14" t="s">
        <v>33</v>
      </c>
      <c r="AX1101" s="14" t="s">
        <v>78</v>
      </c>
      <c r="AY1101" s="255" t="s">
        <v>162</v>
      </c>
    </row>
    <row r="1102" s="13" customFormat="1">
      <c r="A1102" s="13"/>
      <c r="B1102" s="234"/>
      <c r="C1102" s="235"/>
      <c r="D1102" s="236" t="s">
        <v>170</v>
      </c>
      <c r="E1102" s="237" t="s">
        <v>1</v>
      </c>
      <c r="F1102" s="238" t="s">
        <v>1535</v>
      </c>
      <c r="G1102" s="235"/>
      <c r="H1102" s="237" t="s">
        <v>1</v>
      </c>
      <c r="I1102" s="239"/>
      <c r="J1102" s="235"/>
      <c r="K1102" s="235"/>
      <c r="L1102" s="240"/>
      <c r="M1102" s="241"/>
      <c r="N1102" s="242"/>
      <c r="O1102" s="242"/>
      <c r="P1102" s="242"/>
      <c r="Q1102" s="242"/>
      <c r="R1102" s="242"/>
      <c r="S1102" s="242"/>
      <c r="T1102" s="24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4" t="s">
        <v>170</v>
      </c>
      <c r="AU1102" s="244" t="s">
        <v>87</v>
      </c>
      <c r="AV1102" s="13" t="s">
        <v>34</v>
      </c>
      <c r="AW1102" s="13" t="s">
        <v>33</v>
      </c>
      <c r="AX1102" s="13" t="s">
        <v>78</v>
      </c>
      <c r="AY1102" s="244" t="s">
        <v>162</v>
      </c>
    </row>
    <row r="1103" s="14" customFormat="1">
      <c r="A1103" s="14"/>
      <c r="B1103" s="245"/>
      <c r="C1103" s="246"/>
      <c r="D1103" s="236" t="s">
        <v>170</v>
      </c>
      <c r="E1103" s="247" t="s">
        <v>1</v>
      </c>
      <c r="F1103" s="248" t="s">
        <v>1472</v>
      </c>
      <c r="G1103" s="246"/>
      <c r="H1103" s="249">
        <v>3.75</v>
      </c>
      <c r="I1103" s="250"/>
      <c r="J1103" s="246"/>
      <c r="K1103" s="246"/>
      <c r="L1103" s="251"/>
      <c r="M1103" s="252"/>
      <c r="N1103" s="253"/>
      <c r="O1103" s="253"/>
      <c r="P1103" s="253"/>
      <c r="Q1103" s="253"/>
      <c r="R1103" s="253"/>
      <c r="S1103" s="253"/>
      <c r="T1103" s="254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5" t="s">
        <v>170</v>
      </c>
      <c r="AU1103" s="255" t="s">
        <v>87</v>
      </c>
      <c r="AV1103" s="14" t="s">
        <v>87</v>
      </c>
      <c r="AW1103" s="14" t="s">
        <v>33</v>
      </c>
      <c r="AX1103" s="14" t="s">
        <v>78</v>
      </c>
      <c r="AY1103" s="255" t="s">
        <v>162</v>
      </c>
    </row>
    <row r="1104" s="13" customFormat="1">
      <c r="A1104" s="13"/>
      <c r="B1104" s="234"/>
      <c r="C1104" s="235"/>
      <c r="D1104" s="236" t="s">
        <v>170</v>
      </c>
      <c r="E1104" s="237" t="s">
        <v>1</v>
      </c>
      <c r="F1104" s="238" t="s">
        <v>1536</v>
      </c>
      <c r="G1104" s="235"/>
      <c r="H1104" s="237" t="s">
        <v>1</v>
      </c>
      <c r="I1104" s="239"/>
      <c r="J1104" s="235"/>
      <c r="K1104" s="235"/>
      <c r="L1104" s="240"/>
      <c r="M1104" s="241"/>
      <c r="N1104" s="242"/>
      <c r="O1104" s="242"/>
      <c r="P1104" s="242"/>
      <c r="Q1104" s="242"/>
      <c r="R1104" s="242"/>
      <c r="S1104" s="242"/>
      <c r="T1104" s="243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4" t="s">
        <v>170</v>
      </c>
      <c r="AU1104" s="244" t="s">
        <v>87</v>
      </c>
      <c r="AV1104" s="13" t="s">
        <v>34</v>
      </c>
      <c r="AW1104" s="13" t="s">
        <v>33</v>
      </c>
      <c r="AX1104" s="13" t="s">
        <v>78</v>
      </c>
      <c r="AY1104" s="244" t="s">
        <v>162</v>
      </c>
    </row>
    <row r="1105" s="14" customFormat="1">
      <c r="A1105" s="14"/>
      <c r="B1105" s="245"/>
      <c r="C1105" s="246"/>
      <c r="D1105" s="236" t="s">
        <v>170</v>
      </c>
      <c r="E1105" s="247" t="s">
        <v>1</v>
      </c>
      <c r="F1105" s="248" t="s">
        <v>1537</v>
      </c>
      <c r="G1105" s="246"/>
      <c r="H1105" s="249">
        <v>71.200000000000003</v>
      </c>
      <c r="I1105" s="250"/>
      <c r="J1105" s="246"/>
      <c r="K1105" s="246"/>
      <c r="L1105" s="251"/>
      <c r="M1105" s="252"/>
      <c r="N1105" s="253"/>
      <c r="O1105" s="253"/>
      <c r="P1105" s="253"/>
      <c r="Q1105" s="253"/>
      <c r="R1105" s="253"/>
      <c r="S1105" s="253"/>
      <c r="T1105" s="254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5" t="s">
        <v>170</v>
      </c>
      <c r="AU1105" s="255" t="s">
        <v>87</v>
      </c>
      <c r="AV1105" s="14" t="s">
        <v>87</v>
      </c>
      <c r="AW1105" s="14" t="s">
        <v>33</v>
      </c>
      <c r="AX1105" s="14" t="s">
        <v>78</v>
      </c>
      <c r="AY1105" s="255" t="s">
        <v>162</v>
      </c>
    </row>
    <row r="1106" s="15" customFormat="1">
      <c r="A1106" s="15"/>
      <c r="B1106" s="256"/>
      <c r="C1106" s="257"/>
      <c r="D1106" s="236" t="s">
        <v>170</v>
      </c>
      <c r="E1106" s="258" t="s">
        <v>1</v>
      </c>
      <c r="F1106" s="259" t="s">
        <v>180</v>
      </c>
      <c r="G1106" s="257"/>
      <c r="H1106" s="260">
        <v>178.94999999999999</v>
      </c>
      <c r="I1106" s="261"/>
      <c r="J1106" s="257"/>
      <c r="K1106" s="257"/>
      <c r="L1106" s="262"/>
      <c r="M1106" s="263"/>
      <c r="N1106" s="264"/>
      <c r="O1106" s="264"/>
      <c r="P1106" s="264"/>
      <c r="Q1106" s="264"/>
      <c r="R1106" s="264"/>
      <c r="S1106" s="264"/>
      <c r="T1106" s="265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66" t="s">
        <v>170</v>
      </c>
      <c r="AU1106" s="266" t="s">
        <v>87</v>
      </c>
      <c r="AV1106" s="15" t="s">
        <v>168</v>
      </c>
      <c r="AW1106" s="15" t="s">
        <v>33</v>
      </c>
      <c r="AX1106" s="15" t="s">
        <v>34</v>
      </c>
      <c r="AY1106" s="266" t="s">
        <v>162</v>
      </c>
    </row>
    <row r="1107" s="2" customFormat="1" ht="24.15" customHeight="1">
      <c r="A1107" s="39"/>
      <c r="B1107" s="40"/>
      <c r="C1107" s="220" t="s">
        <v>1913</v>
      </c>
      <c r="D1107" s="220" t="s">
        <v>164</v>
      </c>
      <c r="E1107" s="221" t="s">
        <v>1914</v>
      </c>
      <c r="F1107" s="222" t="s">
        <v>1915</v>
      </c>
      <c r="G1107" s="223" t="s">
        <v>589</v>
      </c>
      <c r="H1107" s="224">
        <v>2</v>
      </c>
      <c r="I1107" s="225"/>
      <c r="J1107" s="226">
        <f>ROUND(I1107*H1107,1)</f>
        <v>0</v>
      </c>
      <c r="K1107" s="227"/>
      <c r="L1107" s="45"/>
      <c r="M1107" s="228" t="s">
        <v>1</v>
      </c>
      <c r="N1107" s="229" t="s">
        <v>43</v>
      </c>
      <c r="O1107" s="92"/>
      <c r="P1107" s="230">
        <f>O1107*H1107</f>
        <v>0</v>
      </c>
      <c r="Q1107" s="230">
        <v>0</v>
      </c>
      <c r="R1107" s="230">
        <f>Q1107*H1107</f>
        <v>0</v>
      </c>
      <c r="S1107" s="230">
        <v>0</v>
      </c>
      <c r="T1107" s="231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32" t="s">
        <v>249</v>
      </c>
      <c r="AT1107" s="232" t="s">
        <v>164</v>
      </c>
      <c r="AU1107" s="232" t="s">
        <v>87</v>
      </c>
      <c r="AY1107" s="18" t="s">
        <v>162</v>
      </c>
      <c r="BE1107" s="233">
        <f>IF(N1107="základní",J1107,0)</f>
        <v>0</v>
      </c>
      <c r="BF1107" s="233">
        <f>IF(N1107="snížená",J1107,0)</f>
        <v>0</v>
      </c>
      <c r="BG1107" s="233">
        <f>IF(N1107="zákl. přenesená",J1107,0)</f>
        <v>0</v>
      </c>
      <c r="BH1107" s="233">
        <f>IF(N1107="sníž. přenesená",J1107,0)</f>
        <v>0</v>
      </c>
      <c r="BI1107" s="233">
        <f>IF(N1107="nulová",J1107,0)</f>
        <v>0</v>
      </c>
      <c r="BJ1107" s="18" t="s">
        <v>34</v>
      </c>
      <c r="BK1107" s="233">
        <f>ROUND(I1107*H1107,1)</f>
        <v>0</v>
      </c>
      <c r="BL1107" s="18" t="s">
        <v>249</v>
      </c>
      <c r="BM1107" s="232" t="s">
        <v>1916</v>
      </c>
    </row>
    <row r="1108" s="13" customFormat="1">
      <c r="A1108" s="13"/>
      <c r="B1108" s="234"/>
      <c r="C1108" s="235"/>
      <c r="D1108" s="236" t="s">
        <v>170</v>
      </c>
      <c r="E1108" s="237" t="s">
        <v>1</v>
      </c>
      <c r="F1108" s="238" t="s">
        <v>1538</v>
      </c>
      <c r="G1108" s="235"/>
      <c r="H1108" s="237" t="s">
        <v>1</v>
      </c>
      <c r="I1108" s="239"/>
      <c r="J1108" s="235"/>
      <c r="K1108" s="235"/>
      <c r="L1108" s="240"/>
      <c r="M1108" s="241"/>
      <c r="N1108" s="242"/>
      <c r="O1108" s="242"/>
      <c r="P1108" s="242"/>
      <c r="Q1108" s="242"/>
      <c r="R1108" s="242"/>
      <c r="S1108" s="242"/>
      <c r="T1108" s="24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4" t="s">
        <v>170</v>
      </c>
      <c r="AU1108" s="244" t="s">
        <v>87</v>
      </c>
      <c r="AV1108" s="13" t="s">
        <v>34</v>
      </c>
      <c r="AW1108" s="13" t="s">
        <v>33</v>
      </c>
      <c r="AX1108" s="13" t="s">
        <v>78</v>
      </c>
      <c r="AY1108" s="244" t="s">
        <v>162</v>
      </c>
    </row>
    <row r="1109" s="14" customFormat="1">
      <c r="A1109" s="14"/>
      <c r="B1109" s="245"/>
      <c r="C1109" s="246"/>
      <c r="D1109" s="236" t="s">
        <v>170</v>
      </c>
      <c r="E1109" s="247" t="s">
        <v>1</v>
      </c>
      <c r="F1109" s="248" t="s">
        <v>34</v>
      </c>
      <c r="G1109" s="246"/>
      <c r="H1109" s="249">
        <v>1</v>
      </c>
      <c r="I1109" s="250"/>
      <c r="J1109" s="246"/>
      <c r="K1109" s="246"/>
      <c r="L1109" s="251"/>
      <c r="M1109" s="252"/>
      <c r="N1109" s="253"/>
      <c r="O1109" s="253"/>
      <c r="P1109" s="253"/>
      <c r="Q1109" s="253"/>
      <c r="R1109" s="253"/>
      <c r="S1109" s="253"/>
      <c r="T1109" s="254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5" t="s">
        <v>170</v>
      </c>
      <c r="AU1109" s="255" t="s">
        <v>87</v>
      </c>
      <c r="AV1109" s="14" t="s">
        <v>87</v>
      </c>
      <c r="AW1109" s="14" t="s">
        <v>33</v>
      </c>
      <c r="AX1109" s="14" t="s">
        <v>78</v>
      </c>
      <c r="AY1109" s="255" t="s">
        <v>162</v>
      </c>
    </row>
    <row r="1110" s="13" customFormat="1">
      <c r="A1110" s="13"/>
      <c r="B1110" s="234"/>
      <c r="C1110" s="235"/>
      <c r="D1110" s="236" t="s">
        <v>170</v>
      </c>
      <c r="E1110" s="237" t="s">
        <v>1</v>
      </c>
      <c r="F1110" s="238" t="s">
        <v>1540</v>
      </c>
      <c r="G1110" s="235"/>
      <c r="H1110" s="237" t="s">
        <v>1</v>
      </c>
      <c r="I1110" s="239"/>
      <c r="J1110" s="235"/>
      <c r="K1110" s="235"/>
      <c r="L1110" s="240"/>
      <c r="M1110" s="241"/>
      <c r="N1110" s="242"/>
      <c r="O1110" s="242"/>
      <c r="P1110" s="242"/>
      <c r="Q1110" s="242"/>
      <c r="R1110" s="242"/>
      <c r="S1110" s="242"/>
      <c r="T1110" s="24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4" t="s">
        <v>170</v>
      </c>
      <c r="AU1110" s="244" t="s">
        <v>87</v>
      </c>
      <c r="AV1110" s="13" t="s">
        <v>34</v>
      </c>
      <c r="AW1110" s="13" t="s">
        <v>33</v>
      </c>
      <c r="AX1110" s="13" t="s">
        <v>78</v>
      </c>
      <c r="AY1110" s="244" t="s">
        <v>162</v>
      </c>
    </row>
    <row r="1111" s="14" customFormat="1">
      <c r="A1111" s="14"/>
      <c r="B1111" s="245"/>
      <c r="C1111" s="246"/>
      <c r="D1111" s="236" t="s">
        <v>170</v>
      </c>
      <c r="E1111" s="247" t="s">
        <v>1</v>
      </c>
      <c r="F1111" s="248" t="s">
        <v>34</v>
      </c>
      <c r="G1111" s="246"/>
      <c r="H1111" s="249">
        <v>1</v>
      </c>
      <c r="I1111" s="250"/>
      <c r="J1111" s="246"/>
      <c r="K1111" s="246"/>
      <c r="L1111" s="251"/>
      <c r="M1111" s="252"/>
      <c r="N1111" s="253"/>
      <c r="O1111" s="253"/>
      <c r="P1111" s="253"/>
      <c r="Q1111" s="253"/>
      <c r="R1111" s="253"/>
      <c r="S1111" s="253"/>
      <c r="T1111" s="254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5" t="s">
        <v>170</v>
      </c>
      <c r="AU1111" s="255" t="s">
        <v>87</v>
      </c>
      <c r="AV1111" s="14" t="s">
        <v>87</v>
      </c>
      <c r="AW1111" s="14" t="s">
        <v>33</v>
      </c>
      <c r="AX1111" s="14" t="s">
        <v>78</v>
      </c>
      <c r="AY1111" s="255" t="s">
        <v>162</v>
      </c>
    </row>
    <row r="1112" s="15" customFormat="1">
      <c r="A1112" s="15"/>
      <c r="B1112" s="256"/>
      <c r="C1112" s="257"/>
      <c r="D1112" s="236" t="s">
        <v>170</v>
      </c>
      <c r="E1112" s="258" t="s">
        <v>1</v>
      </c>
      <c r="F1112" s="259" t="s">
        <v>180</v>
      </c>
      <c r="G1112" s="257"/>
      <c r="H1112" s="260">
        <v>2</v>
      </c>
      <c r="I1112" s="261"/>
      <c r="J1112" s="257"/>
      <c r="K1112" s="257"/>
      <c r="L1112" s="262"/>
      <c r="M1112" s="263"/>
      <c r="N1112" s="264"/>
      <c r="O1112" s="264"/>
      <c r="P1112" s="264"/>
      <c r="Q1112" s="264"/>
      <c r="R1112" s="264"/>
      <c r="S1112" s="264"/>
      <c r="T1112" s="265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T1112" s="266" t="s">
        <v>170</v>
      </c>
      <c r="AU1112" s="266" t="s">
        <v>87</v>
      </c>
      <c r="AV1112" s="15" t="s">
        <v>168</v>
      </c>
      <c r="AW1112" s="15" t="s">
        <v>33</v>
      </c>
      <c r="AX1112" s="15" t="s">
        <v>34</v>
      </c>
      <c r="AY1112" s="266" t="s">
        <v>162</v>
      </c>
    </row>
    <row r="1113" s="2" customFormat="1" ht="21.75" customHeight="1">
      <c r="A1113" s="39"/>
      <c r="B1113" s="40"/>
      <c r="C1113" s="267" t="s">
        <v>1917</v>
      </c>
      <c r="D1113" s="267" t="s">
        <v>250</v>
      </c>
      <c r="E1113" s="268" t="s">
        <v>1904</v>
      </c>
      <c r="F1113" s="269" t="s">
        <v>1905</v>
      </c>
      <c r="G1113" s="270" t="s">
        <v>392</v>
      </c>
      <c r="H1113" s="271">
        <v>4</v>
      </c>
      <c r="I1113" s="272"/>
      <c r="J1113" s="273">
        <f>ROUND(I1113*H1113,1)</f>
        <v>0</v>
      </c>
      <c r="K1113" s="274"/>
      <c r="L1113" s="275"/>
      <c r="M1113" s="276" t="s">
        <v>1</v>
      </c>
      <c r="N1113" s="277" t="s">
        <v>43</v>
      </c>
      <c r="O1113" s="92"/>
      <c r="P1113" s="230">
        <f>O1113*H1113</f>
        <v>0</v>
      </c>
      <c r="Q1113" s="230">
        <v>0.0035999999999999999</v>
      </c>
      <c r="R1113" s="230">
        <f>Q1113*H1113</f>
        <v>0.0144</v>
      </c>
      <c r="S1113" s="230">
        <v>0</v>
      </c>
      <c r="T1113" s="231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32" t="s">
        <v>371</v>
      </c>
      <c r="AT1113" s="232" t="s">
        <v>250</v>
      </c>
      <c r="AU1113" s="232" t="s">
        <v>87</v>
      </c>
      <c r="AY1113" s="18" t="s">
        <v>162</v>
      </c>
      <c r="BE1113" s="233">
        <f>IF(N1113="základní",J1113,0)</f>
        <v>0</v>
      </c>
      <c r="BF1113" s="233">
        <f>IF(N1113="snížená",J1113,0)</f>
        <v>0</v>
      </c>
      <c r="BG1113" s="233">
        <f>IF(N1113="zákl. přenesená",J1113,0)</f>
        <v>0</v>
      </c>
      <c r="BH1113" s="233">
        <f>IF(N1113="sníž. přenesená",J1113,0)</f>
        <v>0</v>
      </c>
      <c r="BI1113" s="233">
        <f>IF(N1113="nulová",J1113,0)</f>
        <v>0</v>
      </c>
      <c r="BJ1113" s="18" t="s">
        <v>34</v>
      </c>
      <c r="BK1113" s="233">
        <f>ROUND(I1113*H1113,1)</f>
        <v>0</v>
      </c>
      <c r="BL1113" s="18" t="s">
        <v>249</v>
      </c>
      <c r="BM1113" s="232" t="s">
        <v>1918</v>
      </c>
    </row>
    <row r="1114" s="13" customFormat="1">
      <c r="A1114" s="13"/>
      <c r="B1114" s="234"/>
      <c r="C1114" s="235"/>
      <c r="D1114" s="236" t="s">
        <v>170</v>
      </c>
      <c r="E1114" s="237" t="s">
        <v>1</v>
      </c>
      <c r="F1114" s="238" t="s">
        <v>1538</v>
      </c>
      <c r="G1114" s="235"/>
      <c r="H1114" s="237" t="s">
        <v>1</v>
      </c>
      <c r="I1114" s="239"/>
      <c r="J1114" s="235"/>
      <c r="K1114" s="235"/>
      <c r="L1114" s="240"/>
      <c r="M1114" s="241"/>
      <c r="N1114" s="242"/>
      <c r="O1114" s="242"/>
      <c r="P1114" s="242"/>
      <c r="Q1114" s="242"/>
      <c r="R1114" s="242"/>
      <c r="S1114" s="242"/>
      <c r="T1114" s="24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4" t="s">
        <v>170</v>
      </c>
      <c r="AU1114" s="244" t="s">
        <v>87</v>
      </c>
      <c r="AV1114" s="13" t="s">
        <v>34</v>
      </c>
      <c r="AW1114" s="13" t="s">
        <v>33</v>
      </c>
      <c r="AX1114" s="13" t="s">
        <v>78</v>
      </c>
      <c r="AY1114" s="244" t="s">
        <v>162</v>
      </c>
    </row>
    <row r="1115" s="14" customFormat="1">
      <c r="A1115" s="14"/>
      <c r="B1115" s="245"/>
      <c r="C1115" s="246"/>
      <c r="D1115" s="236" t="s">
        <v>170</v>
      </c>
      <c r="E1115" s="247" t="s">
        <v>1</v>
      </c>
      <c r="F1115" s="248" t="s">
        <v>1539</v>
      </c>
      <c r="G1115" s="246"/>
      <c r="H1115" s="249">
        <v>2</v>
      </c>
      <c r="I1115" s="250"/>
      <c r="J1115" s="246"/>
      <c r="K1115" s="246"/>
      <c r="L1115" s="251"/>
      <c r="M1115" s="252"/>
      <c r="N1115" s="253"/>
      <c r="O1115" s="253"/>
      <c r="P1115" s="253"/>
      <c r="Q1115" s="253"/>
      <c r="R1115" s="253"/>
      <c r="S1115" s="253"/>
      <c r="T1115" s="254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5" t="s">
        <v>170</v>
      </c>
      <c r="AU1115" s="255" t="s">
        <v>87</v>
      </c>
      <c r="AV1115" s="14" t="s">
        <v>87</v>
      </c>
      <c r="AW1115" s="14" t="s">
        <v>33</v>
      </c>
      <c r="AX1115" s="14" t="s">
        <v>78</v>
      </c>
      <c r="AY1115" s="255" t="s">
        <v>162</v>
      </c>
    </row>
    <row r="1116" s="13" customFormat="1">
      <c r="A1116" s="13"/>
      <c r="B1116" s="234"/>
      <c r="C1116" s="235"/>
      <c r="D1116" s="236" t="s">
        <v>170</v>
      </c>
      <c r="E1116" s="237" t="s">
        <v>1</v>
      </c>
      <c r="F1116" s="238" t="s">
        <v>1540</v>
      </c>
      <c r="G1116" s="235"/>
      <c r="H1116" s="237" t="s">
        <v>1</v>
      </c>
      <c r="I1116" s="239"/>
      <c r="J1116" s="235"/>
      <c r="K1116" s="235"/>
      <c r="L1116" s="240"/>
      <c r="M1116" s="241"/>
      <c r="N1116" s="242"/>
      <c r="O1116" s="242"/>
      <c r="P1116" s="242"/>
      <c r="Q1116" s="242"/>
      <c r="R1116" s="242"/>
      <c r="S1116" s="242"/>
      <c r="T1116" s="24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4" t="s">
        <v>170</v>
      </c>
      <c r="AU1116" s="244" t="s">
        <v>87</v>
      </c>
      <c r="AV1116" s="13" t="s">
        <v>34</v>
      </c>
      <c r="AW1116" s="13" t="s">
        <v>33</v>
      </c>
      <c r="AX1116" s="13" t="s">
        <v>78</v>
      </c>
      <c r="AY1116" s="244" t="s">
        <v>162</v>
      </c>
    </row>
    <row r="1117" s="14" customFormat="1">
      <c r="A1117" s="14"/>
      <c r="B1117" s="245"/>
      <c r="C1117" s="246"/>
      <c r="D1117" s="236" t="s">
        <v>170</v>
      </c>
      <c r="E1117" s="247" t="s">
        <v>1</v>
      </c>
      <c r="F1117" s="248" t="s">
        <v>1539</v>
      </c>
      <c r="G1117" s="246"/>
      <c r="H1117" s="249">
        <v>2</v>
      </c>
      <c r="I1117" s="250"/>
      <c r="J1117" s="246"/>
      <c r="K1117" s="246"/>
      <c r="L1117" s="251"/>
      <c r="M1117" s="252"/>
      <c r="N1117" s="253"/>
      <c r="O1117" s="253"/>
      <c r="P1117" s="253"/>
      <c r="Q1117" s="253"/>
      <c r="R1117" s="253"/>
      <c r="S1117" s="253"/>
      <c r="T1117" s="254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5" t="s">
        <v>170</v>
      </c>
      <c r="AU1117" s="255" t="s">
        <v>87</v>
      </c>
      <c r="AV1117" s="14" t="s">
        <v>87</v>
      </c>
      <c r="AW1117" s="14" t="s">
        <v>33</v>
      </c>
      <c r="AX1117" s="14" t="s">
        <v>78</v>
      </c>
      <c r="AY1117" s="255" t="s">
        <v>162</v>
      </c>
    </row>
    <row r="1118" s="15" customFormat="1">
      <c r="A1118" s="15"/>
      <c r="B1118" s="256"/>
      <c r="C1118" s="257"/>
      <c r="D1118" s="236" t="s">
        <v>170</v>
      </c>
      <c r="E1118" s="258" t="s">
        <v>1</v>
      </c>
      <c r="F1118" s="259" t="s">
        <v>180</v>
      </c>
      <c r="G1118" s="257"/>
      <c r="H1118" s="260">
        <v>4</v>
      </c>
      <c r="I1118" s="261"/>
      <c r="J1118" s="257"/>
      <c r="K1118" s="257"/>
      <c r="L1118" s="262"/>
      <c r="M1118" s="263"/>
      <c r="N1118" s="264"/>
      <c r="O1118" s="264"/>
      <c r="P1118" s="264"/>
      <c r="Q1118" s="264"/>
      <c r="R1118" s="264"/>
      <c r="S1118" s="264"/>
      <c r="T1118" s="265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266" t="s">
        <v>170</v>
      </c>
      <c r="AU1118" s="266" t="s">
        <v>87</v>
      </c>
      <c r="AV1118" s="15" t="s">
        <v>168</v>
      </c>
      <c r="AW1118" s="15" t="s">
        <v>33</v>
      </c>
      <c r="AX1118" s="15" t="s">
        <v>34</v>
      </c>
      <c r="AY1118" s="266" t="s">
        <v>162</v>
      </c>
    </row>
    <row r="1119" s="2" customFormat="1" ht="24.15" customHeight="1">
      <c r="A1119" s="39"/>
      <c r="B1119" s="40"/>
      <c r="C1119" s="220" t="s">
        <v>1919</v>
      </c>
      <c r="D1119" s="220" t="s">
        <v>164</v>
      </c>
      <c r="E1119" s="221" t="s">
        <v>1920</v>
      </c>
      <c r="F1119" s="222" t="s">
        <v>1921</v>
      </c>
      <c r="G1119" s="223" t="s">
        <v>760</v>
      </c>
      <c r="H1119" s="289"/>
      <c r="I1119" s="225"/>
      <c r="J1119" s="226">
        <f>ROUND(I1119*H1119,1)</f>
        <v>0</v>
      </c>
      <c r="K1119" s="227"/>
      <c r="L1119" s="45"/>
      <c r="M1119" s="228" t="s">
        <v>1</v>
      </c>
      <c r="N1119" s="229" t="s">
        <v>43</v>
      </c>
      <c r="O1119" s="92"/>
      <c r="P1119" s="230">
        <f>O1119*H1119</f>
        <v>0</v>
      </c>
      <c r="Q1119" s="230">
        <v>0</v>
      </c>
      <c r="R1119" s="230">
        <f>Q1119*H1119</f>
        <v>0</v>
      </c>
      <c r="S1119" s="230">
        <v>0</v>
      </c>
      <c r="T1119" s="231">
        <f>S1119*H1119</f>
        <v>0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32" t="s">
        <v>249</v>
      </c>
      <c r="AT1119" s="232" t="s">
        <v>164</v>
      </c>
      <c r="AU1119" s="232" t="s">
        <v>87</v>
      </c>
      <c r="AY1119" s="18" t="s">
        <v>162</v>
      </c>
      <c r="BE1119" s="233">
        <f>IF(N1119="základní",J1119,0)</f>
        <v>0</v>
      </c>
      <c r="BF1119" s="233">
        <f>IF(N1119="snížená",J1119,0)</f>
        <v>0</v>
      </c>
      <c r="BG1119" s="233">
        <f>IF(N1119="zákl. přenesená",J1119,0)</f>
        <v>0</v>
      </c>
      <c r="BH1119" s="233">
        <f>IF(N1119="sníž. přenesená",J1119,0)</f>
        <v>0</v>
      </c>
      <c r="BI1119" s="233">
        <f>IF(N1119="nulová",J1119,0)</f>
        <v>0</v>
      </c>
      <c r="BJ1119" s="18" t="s">
        <v>34</v>
      </c>
      <c r="BK1119" s="233">
        <f>ROUND(I1119*H1119,1)</f>
        <v>0</v>
      </c>
      <c r="BL1119" s="18" t="s">
        <v>249</v>
      </c>
      <c r="BM1119" s="232" t="s">
        <v>1922</v>
      </c>
    </row>
    <row r="1120" s="12" customFormat="1" ht="22.8" customHeight="1">
      <c r="A1120" s="12"/>
      <c r="B1120" s="204"/>
      <c r="C1120" s="205"/>
      <c r="D1120" s="206" t="s">
        <v>77</v>
      </c>
      <c r="E1120" s="218" t="s">
        <v>1171</v>
      </c>
      <c r="F1120" s="218" t="s">
        <v>1172</v>
      </c>
      <c r="G1120" s="205"/>
      <c r="H1120" s="205"/>
      <c r="I1120" s="208"/>
      <c r="J1120" s="219">
        <f>BK1120</f>
        <v>0</v>
      </c>
      <c r="K1120" s="205"/>
      <c r="L1120" s="210"/>
      <c r="M1120" s="211"/>
      <c r="N1120" s="212"/>
      <c r="O1120" s="212"/>
      <c r="P1120" s="213">
        <f>SUM(P1121:P1124)</f>
        <v>0</v>
      </c>
      <c r="Q1120" s="212"/>
      <c r="R1120" s="213">
        <f>SUM(R1121:R1124)</f>
        <v>0.00033743749999999996</v>
      </c>
      <c r="S1120" s="212"/>
      <c r="T1120" s="214">
        <f>SUM(T1121:T1124)</f>
        <v>0.001</v>
      </c>
      <c r="U1120" s="12"/>
      <c r="V1120" s="12"/>
      <c r="W1120" s="12"/>
      <c r="X1120" s="12"/>
      <c r="Y1120" s="12"/>
      <c r="Z1120" s="12"/>
      <c r="AA1120" s="12"/>
      <c r="AB1120" s="12"/>
      <c r="AC1120" s="12"/>
      <c r="AD1120" s="12"/>
      <c r="AE1120" s="12"/>
      <c r="AR1120" s="215" t="s">
        <v>87</v>
      </c>
      <c r="AT1120" s="216" t="s">
        <v>77</v>
      </c>
      <c r="AU1120" s="216" t="s">
        <v>34</v>
      </c>
      <c r="AY1120" s="215" t="s">
        <v>162</v>
      </c>
      <c r="BK1120" s="217">
        <f>SUM(BK1121:BK1124)</f>
        <v>0</v>
      </c>
    </row>
    <row r="1121" s="2" customFormat="1" ht="24.15" customHeight="1">
      <c r="A1121" s="39"/>
      <c r="B1121" s="40"/>
      <c r="C1121" s="220" t="s">
        <v>1923</v>
      </c>
      <c r="D1121" s="220" t="s">
        <v>164</v>
      </c>
      <c r="E1121" s="221" t="s">
        <v>1924</v>
      </c>
      <c r="F1121" s="222" t="s">
        <v>1925</v>
      </c>
      <c r="G1121" s="223" t="s">
        <v>1926</v>
      </c>
      <c r="H1121" s="224">
        <v>5</v>
      </c>
      <c r="I1121" s="225"/>
      <c r="J1121" s="226">
        <f>ROUND(I1121*H1121,1)</f>
        <v>0</v>
      </c>
      <c r="K1121" s="227"/>
      <c r="L1121" s="45"/>
      <c r="M1121" s="228" t="s">
        <v>1</v>
      </c>
      <c r="N1121" s="229" t="s">
        <v>43</v>
      </c>
      <c r="O1121" s="92"/>
      <c r="P1121" s="230">
        <f>O1121*H1121</f>
        <v>0</v>
      </c>
      <c r="Q1121" s="230">
        <v>6.7487499999999994E-05</v>
      </c>
      <c r="R1121" s="230">
        <f>Q1121*H1121</f>
        <v>0.00033743749999999996</v>
      </c>
      <c r="S1121" s="230">
        <v>0</v>
      </c>
      <c r="T1121" s="231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32" t="s">
        <v>249</v>
      </c>
      <c r="AT1121" s="232" t="s">
        <v>164</v>
      </c>
      <c r="AU1121" s="232" t="s">
        <v>87</v>
      </c>
      <c r="AY1121" s="18" t="s">
        <v>162</v>
      </c>
      <c r="BE1121" s="233">
        <f>IF(N1121="základní",J1121,0)</f>
        <v>0</v>
      </c>
      <c r="BF1121" s="233">
        <f>IF(N1121="snížená",J1121,0)</f>
        <v>0</v>
      </c>
      <c r="BG1121" s="233">
        <f>IF(N1121="zákl. přenesená",J1121,0)</f>
        <v>0</v>
      </c>
      <c r="BH1121" s="233">
        <f>IF(N1121="sníž. přenesená",J1121,0)</f>
        <v>0</v>
      </c>
      <c r="BI1121" s="233">
        <f>IF(N1121="nulová",J1121,0)</f>
        <v>0</v>
      </c>
      <c r="BJ1121" s="18" t="s">
        <v>34</v>
      </c>
      <c r="BK1121" s="233">
        <f>ROUND(I1121*H1121,1)</f>
        <v>0</v>
      </c>
      <c r="BL1121" s="18" t="s">
        <v>249</v>
      </c>
      <c r="BM1121" s="232" t="s">
        <v>1927</v>
      </c>
    </row>
    <row r="1122" s="14" customFormat="1">
      <c r="A1122" s="14"/>
      <c r="B1122" s="245"/>
      <c r="C1122" s="246"/>
      <c r="D1122" s="236" t="s">
        <v>170</v>
      </c>
      <c r="E1122" s="247" t="s">
        <v>1</v>
      </c>
      <c r="F1122" s="248" t="s">
        <v>1928</v>
      </c>
      <c r="G1122" s="246"/>
      <c r="H1122" s="249">
        <v>5</v>
      </c>
      <c r="I1122" s="250"/>
      <c r="J1122" s="246"/>
      <c r="K1122" s="246"/>
      <c r="L1122" s="251"/>
      <c r="M1122" s="252"/>
      <c r="N1122" s="253"/>
      <c r="O1122" s="253"/>
      <c r="P1122" s="253"/>
      <c r="Q1122" s="253"/>
      <c r="R1122" s="253"/>
      <c r="S1122" s="253"/>
      <c r="T1122" s="254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5" t="s">
        <v>170</v>
      </c>
      <c r="AU1122" s="255" t="s">
        <v>87</v>
      </c>
      <c r="AV1122" s="14" t="s">
        <v>87</v>
      </c>
      <c r="AW1122" s="14" t="s">
        <v>33</v>
      </c>
      <c r="AX1122" s="14" t="s">
        <v>34</v>
      </c>
      <c r="AY1122" s="255" t="s">
        <v>162</v>
      </c>
    </row>
    <row r="1123" s="2" customFormat="1" ht="24.15" customHeight="1">
      <c r="A1123" s="39"/>
      <c r="B1123" s="40"/>
      <c r="C1123" s="267" t="s">
        <v>1929</v>
      </c>
      <c r="D1123" s="267" t="s">
        <v>250</v>
      </c>
      <c r="E1123" s="268" t="s">
        <v>1930</v>
      </c>
      <c r="F1123" s="269" t="s">
        <v>1931</v>
      </c>
      <c r="G1123" s="270" t="s">
        <v>589</v>
      </c>
      <c r="H1123" s="271">
        <v>2</v>
      </c>
      <c r="I1123" s="272"/>
      <c r="J1123" s="273">
        <f>ROUND(I1123*H1123,1)</f>
        <v>0</v>
      </c>
      <c r="K1123" s="274"/>
      <c r="L1123" s="275"/>
      <c r="M1123" s="276" t="s">
        <v>1</v>
      </c>
      <c r="N1123" s="277" t="s">
        <v>43</v>
      </c>
      <c r="O1123" s="92"/>
      <c r="P1123" s="230">
        <f>O1123*H1123</f>
        <v>0</v>
      </c>
      <c r="Q1123" s="230">
        <v>0</v>
      </c>
      <c r="R1123" s="230">
        <f>Q1123*H1123</f>
        <v>0</v>
      </c>
      <c r="S1123" s="230">
        <v>0</v>
      </c>
      <c r="T1123" s="231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32" t="s">
        <v>371</v>
      </c>
      <c r="AT1123" s="232" t="s">
        <v>250</v>
      </c>
      <c r="AU1123" s="232" t="s">
        <v>87</v>
      </c>
      <c r="AY1123" s="18" t="s">
        <v>162</v>
      </c>
      <c r="BE1123" s="233">
        <f>IF(N1123="základní",J1123,0)</f>
        <v>0</v>
      </c>
      <c r="BF1123" s="233">
        <f>IF(N1123="snížená",J1123,0)</f>
        <v>0</v>
      </c>
      <c r="BG1123" s="233">
        <f>IF(N1123="zákl. přenesená",J1123,0)</f>
        <v>0</v>
      </c>
      <c r="BH1123" s="233">
        <f>IF(N1123="sníž. přenesená",J1123,0)</f>
        <v>0</v>
      </c>
      <c r="BI1123" s="233">
        <f>IF(N1123="nulová",J1123,0)</f>
        <v>0</v>
      </c>
      <c r="BJ1123" s="18" t="s">
        <v>34</v>
      </c>
      <c r="BK1123" s="233">
        <f>ROUND(I1123*H1123,1)</f>
        <v>0</v>
      </c>
      <c r="BL1123" s="18" t="s">
        <v>249</v>
      </c>
      <c r="BM1123" s="232" t="s">
        <v>1932</v>
      </c>
    </row>
    <row r="1124" s="2" customFormat="1" ht="24.15" customHeight="1">
      <c r="A1124" s="39"/>
      <c r="B1124" s="40"/>
      <c r="C1124" s="220" t="s">
        <v>1933</v>
      </c>
      <c r="D1124" s="220" t="s">
        <v>164</v>
      </c>
      <c r="E1124" s="221" t="s">
        <v>1182</v>
      </c>
      <c r="F1124" s="222" t="s">
        <v>1183</v>
      </c>
      <c r="G1124" s="223" t="s">
        <v>1184</v>
      </c>
      <c r="H1124" s="224">
        <v>1</v>
      </c>
      <c r="I1124" s="225"/>
      <c r="J1124" s="226">
        <f>ROUND(I1124*H1124,1)</f>
        <v>0</v>
      </c>
      <c r="K1124" s="227"/>
      <c r="L1124" s="45"/>
      <c r="M1124" s="228" t="s">
        <v>1</v>
      </c>
      <c r="N1124" s="229" t="s">
        <v>43</v>
      </c>
      <c r="O1124" s="92"/>
      <c r="P1124" s="230">
        <f>O1124*H1124</f>
        <v>0</v>
      </c>
      <c r="Q1124" s="230">
        <v>0</v>
      </c>
      <c r="R1124" s="230">
        <f>Q1124*H1124</f>
        <v>0</v>
      </c>
      <c r="S1124" s="230">
        <v>0.001</v>
      </c>
      <c r="T1124" s="231">
        <f>S1124*H1124</f>
        <v>0.001</v>
      </c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R1124" s="232" t="s">
        <v>249</v>
      </c>
      <c r="AT1124" s="232" t="s">
        <v>164</v>
      </c>
      <c r="AU1124" s="232" t="s">
        <v>87</v>
      </c>
      <c r="AY1124" s="18" t="s">
        <v>162</v>
      </c>
      <c r="BE1124" s="233">
        <f>IF(N1124="základní",J1124,0)</f>
        <v>0</v>
      </c>
      <c r="BF1124" s="233">
        <f>IF(N1124="snížená",J1124,0)</f>
        <v>0</v>
      </c>
      <c r="BG1124" s="233">
        <f>IF(N1124="zákl. přenesená",J1124,0)</f>
        <v>0</v>
      </c>
      <c r="BH1124" s="233">
        <f>IF(N1124="sníž. přenesená",J1124,0)</f>
        <v>0</v>
      </c>
      <c r="BI1124" s="233">
        <f>IF(N1124="nulová",J1124,0)</f>
        <v>0</v>
      </c>
      <c r="BJ1124" s="18" t="s">
        <v>34</v>
      </c>
      <c r="BK1124" s="233">
        <f>ROUND(I1124*H1124,1)</f>
        <v>0</v>
      </c>
      <c r="BL1124" s="18" t="s">
        <v>249</v>
      </c>
      <c r="BM1124" s="232" t="s">
        <v>1934</v>
      </c>
    </row>
    <row r="1125" s="12" customFormat="1" ht="22.8" customHeight="1">
      <c r="A1125" s="12"/>
      <c r="B1125" s="204"/>
      <c r="C1125" s="205"/>
      <c r="D1125" s="206" t="s">
        <v>77</v>
      </c>
      <c r="E1125" s="218" t="s">
        <v>1935</v>
      </c>
      <c r="F1125" s="218" t="s">
        <v>1936</v>
      </c>
      <c r="G1125" s="205"/>
      <c r="H1125" s="205"/>
      <c r="I1125" s="208"/>
      <c r="J1125" s="219">
        <f>BK1125</f>
        <v>0</v>
      </c>
      <c r="K1125" s="205"/>
      <c r="L1125" s="210"/>
      <c r="M1125" s="211"/>
      <c r="N1125" s="212"/>
      <c r="O1125" s="212"/>
      <c r="P1125" s="213">
        <f>SUM(P1126:P1132)</f>
        <v>0</v>
      </c>
      <c r="Q1125" s="212"/>
      <c r="R1125" s="213">
        <f>SUM(R1126:R1132)</f>
        <v>0.050051164800000006</v>
      </c>
      <c r="S1125" s="212"/>
      <c r="T1125" s="214">
        <f>SUM(T1126:T1132)</f>
        <v>0</v>
      </c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R1125" s="215" t="s">
        <v>87</v>
      </c>
      <c r="AT1125" s="216" t="s">
        <v>77</v>
      </c>
      <c r="AU1125" s="216" t="s">
        <v>34</v>
      </c>
      <c r="AY1125" s="215" t="s">
        <v>162</v>
      </c>
      <c r="BK1125" s="217">
        <f>SUM(BK1126:BK1132)</f>
        <v>0</v>
      </c>
    </row>
    <row r="1126" s="2" customFormat="1" ht="24.15" customHeight="1">
      <c r="A1126" s="39"/>
      <c r="B1126" s="40"/>
      <c r="C1126" s="220" t="s">
        <v>1937</v>
      </c>
      <c r="D1126" s="220" t="s">
        <v>164</v>
      </c>
      <c r="E1126" s="221" t="s">
        <v>1938</v>
      </c>
      <c r="F1126" s="222" t="s">
        <v>1939</v>
      </c>
      <c r="G1126" s="223" t="s">
        <v>167</v>
      </c>
      <c r="H1126" s="224">
        <v>57.875999999999998</v>
      </c>
      <c r="I1126" s="225"/>
      <c r="J1126" s="226">
        <f>ROUND(I1126*H1126,1)</f>
        <v>0</v>
      </c>
      <c r="K1126" s="227"/>
      <c r="L1126" s="45"/>
      <c r="M1126" s="228" t="s">
        <v>1</v>
      </c>
      <c r="N1126" s="229" t="s">
        <v>43</v>
      </c>
      <c r="O1126" s="92"/>
      <c r="P1126" s="230">
        <f>O1126*H1126</f>
        <v>0</v>
      </c>
      <c r="Q1126" s="230">
        <v>0.00013999999999999999</v>
      </c>
      <c r="R1126" s="230">
        <f>Q1126*H1126</f>
        <v>0.0081026399999999995</v>
      </c>
      <c r="S1126" s="230">
        <v>0</v>
      </c>
      <c r="T1126" s="231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32" t="s">
        <v>249</v>
      </c>
      <c r="AT1126" s="232" t="s">
        <v>164</v>
      </c>
      <c r="AU1126" s="232" t="s">
        <v>87</v>
      </c>
      <c r="AY1126" s="18" t="s">
        <v>162</v>
      </c>
      <c r="BE1126" s="233">
        <f>IF(N1126="základní",J1126,0)</f>
        <v>0</v>
      </c>
      <c r="BF1126" s="233">
        <f>IF(N1126="snížená",J1126,0)</f>
        <v>0</v>
      </c>
      <c r="BG1126" s="233">
        <f>IF(N1126="zákl. přenesená",J1126,0)</f>
        <v>0</v>
      </c>
      <c r="BH1126" s="233">
        <f>IF(N1126="sníž. přenesená",J1126,0)</f>
        <v>0</v>
      </c>
      <c r="BI1126" s="233">
        <f>IF(N1126="nulová",J1126,0)</f>
        <v>0</v>
      </c>
      <c r="BJ1126" s="18" t="s">
        <v>34</v>
      </c>
      <c r="BK1126" s="233">
        <f>ROUND(I1126*H1126,1)</f>
        <v>0</v>
      </c>
      <c r="BL1126" s="18" t="s">
        <v>249</v>
      </c>
      <c r="BM1126" s="232" t="s">
        <v>1940</v>
      </c>
    </row>
    <row r="1127" s="2" customFormat="1" ht="24.15" customHeight="1">
      <c r="A1127" s="39"/>
      <c r="B1127" s="40"/>
      <c r="C1127" s="220" t="s">
        <v>1941</v>
      </c>
      <c r="D1127" s="220" t="s">
        <v>164</v>
      </c>
      <c r="E1127" s="221" t="s">
        <v>1942</v>
      </c>
      <c r="F1127" s="222" t="s">
        <v>1943</v>
      </c>
      <c r="G1127" s="223" t="s">
        <v>167</v>
      </c>
      <c r="H1127" s="224">
        <v>57.875999999999998</v>
      </c>
      <c r="I1127" s="225"/>
      <c r="J1127" s="226">
        <f>ROUND(I1127*H1127,1)</f>
        <v>0</v>
      </c>
      <c r="K1127" s="227"/>
      <c r="L1127" s="45"/>
      <c r="M1127" s="228" t="s">
        <v>1</v>
      </c>
      <c r="N1127" s="229" t="s">
        <v>43</v>
      </c>
      <c r="O1127" s="92"/>
      <c r="P1127" s="230">
        <f>O1127*H1127</f>
        <v>0</v>
      </c>
      <c r="Q1127" s="230">
        <v>0.00072480000000000005</v>
      </c>
      <c r="R1127" s="230">
        <f>Q1127*H1127</f>
        <v>0.041948524800000005</v>
      </c>
      <c r="S1127" s="230">
        <v>0</v>
      </c>
      <c r="T1127" s="231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32" t="s">
        <v>249</v>
      </c>
      <c r="AT1127" s="232" t="s">
        <v>164</v>
      </c>
      <c r="AU1127" s="232" t="s">
        <v>87</v>
      </c>
      <c r="AY1127" s="18" t="s">
        <v>162</v>
      </c>
      <c r="BE1127" s="233">
        <f>IF(N1127="základní",J1127,0)</f>
        <v>0</v>
      </c>
      <c r="BF1127" s="233">
        <f>IF(N1127="snížená",J1127,0)</f>
        <v>0</v>
      </c>
      <c r="BG1127" s="233">
        <f>IF(N1127="zákl. přenesená",J1127,0)</f>
        <v>0</v>
      </c>
      <c r="BH1127" s="233">
        <f>IF(N1127="sníž. přenesená",J1127,0)</f>
        <v>0</v>
      </c>
      <c r="BI1127" s="233">
        <f>IF(N1127="nulová",J1127,0)</f>
        <v>0</v>
      </c>
      <c r="BJ1127" s="18" t="s">
        <v>34</v>
      </c>
      <c r="BK1127" s="233">
        <f>ROUND(I1127*H1127,1)</f>
        <v>0</v>
      </c>
      <c r="BL1127" s="18" t="s">
        <v>249</v>
      </c>
      <c r="BM1127" s="232" t="s">
        <v>1944</v>
      </c>
    </row>
    <row r="1128" s="13" customFormat="1">
      <c r="A1128" s="13"/>
      <c r="B1128" s="234"/>
      <c r="C1128" s="235"/>
      <c r="D1128" s="236" t="s">
        <v>170</v>
      </c>
      <c r="E1128" s="237" t="s">
        <v>1</v>
      </c>
      <c r="F1128" s="238" t="s">
        <v>1379</v>
      </c>
      <c r="G1128" s="235"/>
      <c r="H1128" s="237" t="s">
        <v>1</v>
      </c>
      <c r="I1128" s="239"/>
      <c r="J1128" s="235"/>
      <c r="K1128" s="235"/>
      <c r="L1128" s="240"/>
      <c r="M1128" s="241"/>
      <c r="N1128" s="242"/>
      <c r="O1128" s="242"/>
      <c r="P1128" s="242"/>
      <c r="Q1128" s="242"/>
      <c r="R1128" s="242"/>
      <c r="S1128" s="242"/>
      <c r="T1128" s="24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4" t="s">
        <v>170</v>
      </c>
      <c r="AU1128" s="244" t="s">
        <v>87</v>
      </c>
      <c r="AV1128" s="13" t="s">
        <v>34</v>
      </c>
      <c r="AW1128" s="13" t="s">
        <v>33</v>
      </c>
      <c r="AX1128" s="13" t="s">
        <v>78</v>
      </c>
      <c r="AY1128" s="244" t="s">
        <v>162</v>
      </c>
    </row>
    <row r="1129" s="14" customFormat="1">
      <c r="A1129" s="14"/>
      <c r="B1129" s="245"/>
      <c r="C1129" s="246"/>
      <c r="D1129" s="236" t="s">
        <v>170</v>
      </c>
      <c r="E1129" s="247" t="s">
        <v>1</v>
      </c>
      <c r="F1129" s="248" t="s">
        <v>1380</v>
      </c>
      <c r="G1129" s="246"/>
      <c r="H1129" s="249">
        <v>54.186</v>
      </c>
      <c r="I1129" s="250"/>
      <c r="J1129" s="246"/>
      <c r="K1129" s="246"/>
      <c r="L1129" s="251"/>
      <c r="M1129" s="252"/>
      <c r="N1129" s="253"/>
      <c r="O1129" s="253"/>
      <c r="P1129" s="253"/>
      <c r="Q1129" s="253"/>
      <c r="R1129" s="253"/>
      <c r="S1129" s="253"/>
      <c r="T1129" s="254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5" t="s">
        <v>170</v>
      </c>
      <c r="AU1129" s="255" t="s">
        <v>87</v>
      </c>
      <c r="AV1129" s="14" t="s">
        <v>87</v>
      </c>
      <c r="AW1129" s="14" t="s">
        <v>33</v>
      </c>
      <c r="AX1129" s="14" t="s">
        <v>78</v>
      </c>
      <c r="AY1129" s="255" t="s">
        <v>162</v>
      </c>
    </row>
    <row r="1130" s="13" customFormat="1">
      <c r="A1130" s="13"/>
      <c r="B1130" s="234"/>
      <c r="C1130" s="235"/>
      <c r="D1130" s="236" t="s">
        <v>170</v>
      </c>
      <c r="E1130" s="237" t="s">
        <v>1</v>
      </c>
      <c r="F1130" s="238" t="s">
        <v>277</v>
      </c>
      <c r="G1130" s="235"/>
      <c r="H1130" s="237" t="s">
        <v>1</v>
      </c>
      <c r="I1130" s="239"/>
      <c r="J1130" s="235"/>
      <c r="K1130" s="235"/>
      <c r="L1130" s="240"/>
      <c r="M1130" s="241"/>
      <c r="N1130" s="242"/>
      <c r="O1130" s="242"/>
      <c r="P1130" s="242"/>
      <c r="Q1130" s="242"/>
      <c r="R1130" s="242"/>
      <c r="S1130" s="242"/>
      <c r="T1130" s="243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4" t="s">
        <v>170</v>
      </c>
      <c r="AU1130" s="244" t="s">
        <v>87</v>
      </c>
      <c r="AV1130" s="13" t="s">
        <v>34</v>
      </c>
      <c r="AW1130" s="13" t="s">
        <v>33</v>
      </c>
      <c r="AX1130" s="13" t="s">
        <v>78</v>
      </c>
      <c r="AY1130" s="244" t="s">
        <v>162</v>
      </c>
    </row>
    <row r="1131" s="14" customFormat="1">
      <c r="A1131" s="14"/>
      <c r="B1131" s="245"/>
      <c r="C1131" s="246"/>
      <c r="D1131" s="236" t="s">
        <v>170</v>
      </c>
      <c r="E1131" s="247" t="s">
        <v>1</v>
      </c>
      <c r="F1131" s="248" t="s">
        <v>1381</v>
      </c>
      <c r="G1131" s="246"/>
      <c r="H1131" s="249">
        <v>3.6899999999999999</v>
      </c>
      <c r="I1131" s="250"/>
      <c r="J1131" s="246"/>
      <c r="K1131" s="246"/>
      <c r="L1131" s="251"/>
      <c r="M1131" s="252"/>
      <c r="N1131" s="253"/>
      <c r="O1131" s="253"/>
      <c r="P1131" s="253"/>
      <c r="Q1131" s="253"/>
      <c r="R1131" s="253"/>
      <c r="S1131" s="253"/>
      <c r="T1131" s="254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5" t="s">
        <v>170</v>
      </c>
      <c r="AU1131" s="255" t="s">
        <v>87</v>
      </c>
      <c r="AV1131" s="14" t="s">
        <v>87</v>
      </c>
      <c r="AW1131" s="14" t="s">
        <v>33</v>
      </c>
      <c r="AX1131" s="14" t="s">
        <v>78</v>
      </c>
      <c r="AY1131" s="255" t="s">
        <v>162</v>
      </c>
    </row>
    <row r="1132" s="15" customFormat="1">
      <c r="A1132" s="15"/>
      <c r="B1132" s="256"/>
      <c r="C1132" s="257"/>
      <c r="D1132" s="236" t="s">
        <v>170</v>
      </c>
      <c r="E1132" s="258" t="s">
        <v>1</v>
      </c>
      <c r="F1132" s="259" t="s">
        <v>180</v>
      </c>
      <c r="G1132" s="257"/>
      <c r="H1132" s="260">
        <v>57.875999999999998</v>
      </c>
      <c r="I1132" s="261"/>
      <c r="J1132" s="257"/>
      <c r="K1132" s="257"/>
      <c r="L1132" s="262"/>
      <c r="M1132" s="263"/>
      <c r="N1132" s="264"/>
      <c r="O1132" s="264"/>
      <c r="P1132" s="264"/>
      <c r="Q1132" s="264"/>
      <c r="R1132" s="264"/>
      <c r="S1132" s="264"/>
      <c r="T1132" s="265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T1132" s="266" t="s">
        <v>170</v>
      </c>
      <c r="AU1132" s="266" t="s">
        <v>87</v>
      </c>
      <c r="AV1132" s="15" t="s">
        <v>168</v>
      </c>
      <c r="AW1132" s="15" t="s">
        <v>33</v>
      </c>
      <c r="AX1132" s="15" t="s">
        <v>34</v>
      </c>
      <c r="AY1132" s="266" t="s">
        <v>162</v>
      </c>
    </row>
    <row r="1133" s="12" customFormat="1" ht="22.8" customHeight="1">
      <c r="A1133" s="12"/>
      <c r="B1133" s="204"/>
      <c r="C1133" s="205"/>
      <c r="D1133" s="206" t="s">
        <v>77</v>
      </c>
      <c r="E1133" s="218" t="s">
        <v>1190</v>
      </c>
      <c r="F1133" s="218" t="s">
        <v>1191</v>
      </c>
      <c r="G1133" s="205"/>
      <c r="H1133" s="205"/>
      <c r="I1133" s="208"/>
      <c r="J1133" s="219">
        <f>BK1133</f>
        <v>0</v>
      </c>
      <c r="K1133" s="205"/>
      <c r="L1133" s="210"/>
      <c r="M1133" s="211"/>
      <c r="N1133" s="212"/>
      <c r="O1133" s="212"/>
      <c r="P1133" s="213">
        <f>SUM(P1134:P1142)</f>
        <v>0</v>
      </c>
      <c r="Q1133" s="212"/>
      <c r="R1133" s="213">
        <f>SUM(R1134:R1142)</f>
        <v>0.40046557439999997</v>
      </c>
      <c r="S1133" s="212"/>
      <c r="T1133" s="214">
        <f>SUM(T1134:T1142)</f>
        <v>0</v>
      </c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R1133" s="215" t="s">
        <v>87</v>
      </c>
      <c r="AT1133" s="216" t="s">
        <v>77</v>
      </c>
      <c r="AU1133" s="216" t="s">
        <v>34</v>
      </c>
      <c r="AY1133" s="215" t="s">
        <v>162</v>
      </c>
      <c r="BK1133" s="217">
        <f>SUM(BK1134:BK1142)</f>
        <v>0</v>
      </c>
    </row>
    <row r="1134" s="2" customFormat="1" ht="24.15" customHeight="1">
      <c r="A1134" s="39"/>
      <c r="B1134" s="40"/>
      <c r="C1134" s="220" t="s">
        <v>1945</v>
      </c>
      <c r="D1134" s="220" t="s">
        <v>164</v>
      </c>
      <c r="E1134" s="221" t="s">
        <v>1193</v>
      </c>
      <c r="F1134" s="222" t="s">
        <v>1194</v>
      </c>
      <c r="G1134" s="223" t="s">
        <v>167</v>
      </c>
      <c r="H1134" s="224">
        <v>873.61599999999999</v>
      </c>
      <c r="I1134" s="225"/>
      <c r="J1134" s="226">
        <f>ROUND(I1134*H1134,1)</f>
        <v>0</v>
      </c>
      <c r="K1134" s="227"/>
      <c r="L1134" s="45"/>
      <c r="M1134" s="228" t="s">
        <v>1</v>
      </c>
      <c r="N1134" s="229" t="s">
        <v>43</v>
      </c>
      <c r="O1134" s="92"/>
      <c r="P1134" s="230">
        <f>O1134*H1134</f>
        <v>0</v>
      </c>
      <c r="Q1134" s="230">
        <v>0.00020000000000000001</v>
      </c>
      <c r="R1134" s="230">
        <f>Q1134*H1134</f>
        <v>0.1747232</v>
      </c>
      <c r="S1134" s="230">
        <v>0</v>
      </c>
      <c r="T1134" s="231">
        <f>S1134*H1134</f>
        <v>0</v>
      </c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R1134" s="232" t="s">
        <v>249</v>
      </c>
      <c r="AT1134" s="232" t="s">
        <v>164</v>
      </c>
      <c r="AU1134" s="232" t="s">
        <v>87</v>
      </c>
      <c r="AY1134" s="18" t="s">
        <v>162</v>
      </c>
      <c r="BE1134" s="233">
        <f>IF(N1134="základní",J1134,0)</f>
        <v>0</v>
      </c>
      <c r="BF1134" s="233">
        <f>IF(N1134="snížená",J1134,0)</f>
        <v>0</v>
      </c>
      <c r="BG1134" s="233">
        <f>IF(N1134="zákl. přenesená",J1134,0)</f>
        <v>0</v>
      </c>
      <c r="BH1134" s="233">
        <f>IF(N1134="sníž. přenesená",J1134,0)</f>
        <v>0</v>
      </c>
      <c r="BI1134" s="233">
        <f>IF(N1134="nulová",J1134,0)</f>
        <v>0</v>
      </c>
      <c r="BJ1134" s="18" t="s">
        <v>34</v>
      </c>
      <c r="BK1134" s="233">
        <f>ROUND(I1134*H1134,1)</f>
        <v>0</v>
      </c>
      <c r="BL1134" s="18" t="s">
        <v>249</v>
      </c>
      <c r="BM1134" s="232" t="s">
        <v>1946</v>
      </c>
    </row>
    <row r="1135" s="13" customFormat="1">
      <c r="A1135" s="13"/>
      <c r="B1135" s="234"/>
      <c r="C1135" s="235"/>
      <c r="D1135" s="236" t="s">
        <v>170</v>
      </c>
      <c r="E1135" s="237" t="s">
        <v>1</v>
      </c>
      <c r="F1135" s="238" t="s">
        <v>277</v>
      </c>
      <c r="G1135" s="235"/>
      <c r="H1135" s="237" t="s">
        <v>1</v>
      </c>
      <c r="I1135" s="239"/>
      <c r="J1135" s="235"/>
      <c r="K1135" s="235"/>
      <c r="L1135" s="240"/>
      <c r="M1135" s="241"/>
      <c r="N1135" s="242"/>
      <c r="O1135" s="242"/>
      <c r="P1135" s="242"/>
      <c r="Q1135" s="242"/>
      <c r="R1135" s="242"/>
      <c r="S1135" s="242"/>
      <c r="T1135" s="24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4" t="s">
        <v>170</v>
      </c>
      <c r="AU1135" s="244" t="s">
        <v>87</v>
      </c>
      <c r="AV1135" s="13" t="s">
        <v>34</v>
      </c>
      <c r="AW1135" s="13" t="s">
        <v>33</v>
      </c>
      <c r="AX1135" s="13" t="s">
        <v>78</v>
      </c>
      <c r="AY1135" s="244" t="s">
        <v>162</v>
      </c>
    </row>
    <row r="1136" s="14" customFormat="1">
      <c r="A1136" s="14"/>
      <c r="B1136" s="245"/>
      <c r="C1136" s="246"/>
      <c r="D1136" s="236" t="s">
        <v>170</v>
      </c>
      <c r="E1136" s="247" t="s">
        <v>1</v>
      </c>
      <c r="F1136" s="248" t="s">
        <v>1947</v>
      </c>
      <c r="G1136" s="246"/>
      <c r="H1136" s="249">
        <v>379.13999999999999</v>
      </c>
      <c r="I1136" s="250"/>
      <c r="J1136" s="246"/>
      <c r="K1136" s="246"/>
      <c r="L1136" s="251"/>
      <c r="M1136" s="252"/>
      <c r="N1136" s="253"/>
      <c r="O1136" s="253"/>
      <c r="P1136" s="253"/>
      <c r="Q1136" s="253"/>
      <c r="R1136" s="253"/>
      <c r="S1136" s="253"/>
      <c r="T1136" s="254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5" t="s">
        <v>170</v>
      </c>
      <c r="AU1136" s="255" t="s">
        <v>87</v>
      </c>
      <c r="AV1136" s="14" t="s">
        <v>87</v>
      </c>
      <c r="AW1136" s="14" t="s">
        <v>33</v>
      </c>
      <c r="AX1136" s="14" t="s">
        <v>78</v>
      </c>
      <c r="AY1136" s="255" t="s">
        <v>162</v>
      </c>
    </row>
    <row r="1137" s="13" customFormat="1">
      <c r="A1137" s="13"/>
      <c r="B1137" s="234"/>
      <c r="C1137" s="235"/>
      <c r="D1137" s="236" t="s">
        <v>170</v>
      </c>
      <c r="E1137" s="237" t="s">
        <v>1</v>
      </c>
      <c r="F1137" s="238" t="s">
        <v>1197</v>
      </c>
      <c r="G1137" s="235"/>
      <c r="H1137" s="237" t="s">
        <v>1</v>
      </c>
      <c r="I1137" s="239"/>
      <c r="J1137" s="235"/>
      <c r="K1137" s="235"/>
      <c r="L1137" s="240"/>
      <c r="M1137" s="241"/>
      <c r="N1137" s="242"/>
      <c r="O1137" s="242"/>
      <c r="P1137" s="242"/>
      <c r="Q1137" s="242"/>
      <c r="R1137" s="242"/>
      <c r="S1137" s="242"/>
      <c r="T1137" s="243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4" t="s">
        <v>170</v>
      </c>
      <c r="AU1137" s="244" t="s">
        <v>87</v>
      </c>
      <c r="AV1137" s="13" t="s">
        <v>34</v>
      </c>
      <c r="AW1137" s="13" t="s">
        <v>33</v>
      </c>
      <c r="AX1137" s="13" t="s">
        <v>78</v>
      </c>
      <c r="AY1137" s="244" t="s">
        <v>162</v>
      </c>
    </row>
    <row r="1138" s="14" customFormat="1">
      <c r="A1138" s="14"/>
      <c r="B1138" s="245"/>
      <c r="C1138" s="246"/>
      <c r="D1138" s="236" t="s">
        <v>170</v>
      </c>
      <c r="E1138" s="247" t="s">
        <v>1</v>
      </c>
      <c r="F1138" s="248" t="s">
        <v>1948</v>
      </c>
      <c r="G1138" s="246"/>
      <c r="H1138" s="249">
        <v>3</v>
      </c>
      <c r="I1138" s="250"/>
      <c r="J1138" s="246"/>
      <c r="K1138" s="246"/>
      <c r="L1138" s="251"/>
      <c r="M1138" s="252"/>
      <c r="N1138" s="253"/>
      <c r="O1138" s="253"/>
      <c r="P1138" s="253"/>
      <c r="Q1138" s="253"/>
      <c r="R1138" s="253"/>
      <c r="S1138" s="253"/>
      <c r="T1138" s="254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5" t="s">
        <v>170</v>
      </c>
      <c r="AU1138" s="255" t="s">
        <v>87</v>
      </c>
      <c r="AV1138" s="14" t="s">
        <v>87</v>
      </c>
      <c r="AW1138" s="14" t="s">
        <v>33</v>
      </c>
      <c r="AX1138" s="14" t="s">
        <v>78</v>
      </c>
      <c r="AY1138" s="255" t="s">
        <v>162</v>
      </c>
    </row>
    <row r="1139" s="13" customFormat="1">
      <c r="A1139" s="13"/>
      <c r="B1139" s="234"/>
      <c r="C1139" s="235"/>
      <c r="D1139" s="236" t="s">
        <v>170</v>
      </c>
      <c r="E1139" s="237" t="s">
        <v>1</v>
      </c>
      <c r="F1139" s="238" t="s">
        <v>1949</v>
      </c>
      <c r="G1139" s="235"/>
      <c r="H1139" s="237" t="s">
        <v>1</v>
      </c>
      <c r="I1139" s="239"/>
      <c r="J1139" s="235"/>
      <c r="K1139" s="235"/>
      <c r="L1139" s="240"/>
      <c r="M1139" s="241"/>
      <c r="N1139" s="242"/>
      <c r="O1139" s="242"/>
      <c r="P1139" s="242"/>
      <c r="Q1139" s="242"/>
      <c r="R1139" s="242"/>
      <c r="S1139" s="242"/>
      <c r="T1139" s="243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4" t="s">
        <v>170</v>
      </c>
      <c r="AU1139" s="244" t="s">
        <v>87</v>
      </c>
      <c r="AV1139" s="13" t="s">
        <v>34</v>
      </c>
      <c r="AW1139" s="13" t="s">
        <v>33</v>
      </c>
      <c r="AX1139" s="13" t="s">
        <v>78</v>
      </c>
      <c r="AY1139" s="244" t="s">
        <v>162</v>
      </c>
    </row>
    <row r="1140" s="14" customFormat="1">
      <c r="A1140" s="14"/>
      <c r="B1140" s="245"/>
      <c r="C1140" s="246"/>
      <c r="D1140" s="236" t="s">
        <v>170</v>
      </c>
      <c r="E1140" s="247" t="s">
        <v>1</v>
      </c>
      <c r="F1140" s="248" t="s">
        <v>1950</v>
      </c>
      <c r="G1140" s="246"/>
      <c r="H1140" s="249">
        <v>491.476</v>
      </c>
      <c r="I1140" s="250"/>
      <c r="J1140" s="246"/>
      <c r="K1140" s="246"/>
      <c r="L1140" s="251"/>
      <c r="M1140" s="252"/>
      <c r="N1140" s="253"/>
      <c r="O1140" s="253"/>
      <c r="P1140" s="253"/>
      <c r="Q1140" s="253"/>
      <c r="R1140" s="253"/>
      <c r="S1140" s="253"/>
      <c r="T1140" s="254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5" t="s">
        <v>170</v>
      </c>
      <c r="AU1140" s="255" t="s">
        <v>87</v>
      </c>
      <c r="AV1140" s="14" t="s">
        <v>87</v>
      </c>
      <c r="AW1140" s="14" t="s">
        <v>33</v>
      </c>
      <c r="AX1140" s="14" t="s">
        <v>78</v>
      </c>
      <c r="AY1140" s="255" t="s">
        <v>162</v>
      </c>
    </row>
    <row r="1141" s="15" customFormat="1">
      <c r="A1141" s="15"/>
      <c r="B1141" s="256"/>
      <c r="C1141" s="257"/>
      <c r="D1141" s="236" t="s">
        <v>170</v>
      </c>
      <c r="E1141" s="258" t="s">
        <v>1</v>
      </c>
      <c r="F1141" s="259" t="s">
        <v>180</v>
      </c>
      <c r="G1141" s="257"/>
      <c r="H1141" s="260">
        <v>873.61599999999999</v>
      </c>
      <c r="I1141" s="261"/>
      <c r="J1141" s="257"/>
      <c r="K1141" s="257"/>
      <c r="L1141" s="262"/>
      <c r="M1141" s="263"/>
      <c r="N1141" s="264"/>
      <c r="O1141" s="264"/>
      <c r="P1141" s="264"/>
      <c r="Q1141" s="264"/>
      <c r="R1141" s="264"/>
      <c r="S1141" s="264"/>
      <c r="T1141" s="265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66" t="s">
        <v>170</v>
      </c>
      <c r="AU1141" s="266" t="s">
        <v>87</v>
      </c>
      <c r="AV1141" s="15" t="s">
        <v>168</v>
      </c>
      <c r="AW1141" s="15" t="s">
        <v>33</v>
      </c>
      <c r="AX1141" s="15" t="s">
        <v>34</v>
      </c>
      <c r="AY1141" s="266" t="s">
        <v>162</v>
      </c>
    </row>
    <row r="1142" s="2" customFormat="1" ht="33" customHeight="1">
      <c r="A1142" s="39"/>
      <c r="B1142" s="40"/>
      <c r="C1142" s="220" t="s">
        <v>1951</v>
      </c>
      <c r="D1142" s="220" t="s">
        <v>164</v>
      </c>
      <c r="E1142" s="221" t="s">
        <v>1200</v>
      </c>
      <c r="F1142" s="222" t="s">
        <v>1201</v>
      </c>
      <c r="G1142" s="223" t="s">
        <v>167</v>
      </c>
      <c r="H1142" s="224">
        <v>873.61599999999999</v>
      </c>
      <c r="I1142" s="225"/>
      <c r="J1142" s="226">
        <f>ROUND(I1142*H1142,1)</f>
        <v>0</v>
      </c>
      <c r="K1142" s="227"/>
      <c r="L1142" s="45"/>
      <c r="M1142" s="228" t="s">
        <v>1</v>
      </c>
      <c r="N1142" s="229" t="s">
        <v>43</v>
      </c>
      <c r="O1142" s="92"/>
      <c r="P1142" s="230">
        <f>O1142*H1142</f>
        <v>0</v>
      </c>
      <c r="Q1142" s="230">
        <v>0.00025839999999999999</v>
      </c>
      <c r="R1142" s="230">
        <f>Q1142*H1142</f>
        <v>0.2257423744</v>
      </c>
      <c r="S1142" s="230">
        <v>0</v>
      </c>
      <c r="T1142" s="231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32" t="s">
        <v>249</v>
      </c>
      <c r="AT1142" s="232" t="s">
        <v>164</v>
      </c>
      <c r="AU1142" s="232" t="s">
        <v>87</v>
      </c>
      <c r="AY1142" s="18" t="s">
        <v>162</v>
      </c>
      <c r="BE1142" s="233">
        <f>IF(N1142="základní",J1142,0)</f>
        <v>0</v>
      </c>
      <c r="BF1142" s="233">
        <f>IF(N1142="snížená",J1142,0)</f>
        <v>0</v>
      </c>
      <c r="BG1142" s="233">
        <f>IF(N1142="zákl. přenesená",J1142,0)</f>
        <v>0</v>
      </c>
      <c r="BH1142" s="233">
        <f>IF(N1142="sníž. přenesená",J1142,0)</f>
        <v>0</v>
      </c>
      <c r="BI1142" s="233">
        <f>IF(N1142="nulová",J1142,0)</f>
        <v>0</v>
      </c>
      <c r="BJ1142" s="18" t="s">
        <v>34</v>
      </c>
      <c r="BK1142" s="233">
        <f>ROUND(I1142*H1142,1)</f>
        <v>0</v>
      </c>
      <c r="BL1142" s="18" t="s">
        <v>249</v>
      </c>
      <c r="BM1142" s="232" t="s">
        <v>1952</v>
      </c>
    </row>
    <row r="1143" s="12" customFormat="1" ht="22.8" customHeight="1">
      <c r="A1143" s="12"/>
      <c r="B1143" s="204"/>
      <c r="C1143" s="205"/>
      <c r="D1143" s="206" t="s">
        <v>77</v>
      </c>
      <c r="E1143" s="218" t="s">
        <v>1203</v>
      </c>
      <c r="F1143" s="218" t="s">
        <v>1204</v>
      </c>
      <c r="G1143" s="205"/>
      <c r="H1143" s="205"/>
      <c r="I1143" s="208"/>
      <c r="J1143" s="219">
        <f>BK1143</f>
        <v>0</v>
      </c>
      <c r="K1143" s="205"/>
      <c r="L1143" s="210"/>
      <c r="M1143" s="211"/>
      <c r="N1143" s="212"/>
      <c r="O1143" s="212"/>
      <c r="P1143" s="213">
        <f>SUM(P1144:P1152)</f>
        <v>0</v>
      </c>
      <c r="Q1143" s="212"/>
      <c r="R1143" s="213">
        <f>SUM(R1144:R1152)</f>
        <v>0.051839999999999997</v>
      </c>
      <c r="S1143" s="212"/>
      <c r="T1143" s="214">
        <f>SUM(T1144:T1152)</f>
        <v>0</v>
      </c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R1143" s="215" t="s">
        <v>87</v>
      </c>
      <c r="AT1143" s="216" t="s">
        <v>77</v>
      </c>
      <c r="AU1143" s="216" t="s">
        <v>34</v>
      </c>
      <c r="AY1143" s="215" t="s">
        <v>162</v>
      </c>
      <c r="BK1143" s="217">
        <f>SUM(BK1144:BK1152)</f>
        <v>0</v>
      </c>
    </row>
    <row r="1144" s="2" customFormat="1" ht="24.15" customHeight="1">
      <c r="A1144" s="39"/>
      <c r="B1144" s="40"/>
      <c r="C1144" s="220" t="s">
        <v>1953</v>
      </c>
      <c r="D1144" s="220" t="s">
        <v>164</v>
      </c>
      <c r="E1144" s="221" t="s">
        <v>1206</v>
      </c>
      <c r="F1144" s="222" t="s">
        <v>1207</v>
      </c>
      <c r="G1144" s="223" t="s">
        <v>167</v>
      </c>
      <c r="H1144" s="224">
        <v>86.400000000000006</v>
      </c>
      <c r="I1144" s="225"/>
      <c r="J1144" s="226">
        <f>ROUND(I1144*H1144,1)</f>
        <v>0</v>
      </c>
      <c r="K1144" s="227"/>
      <c r="L1144" s="45"/>
      <c r="M1144" s="228" t="s">
        <v>1</v>
      </c>
      <c r="N1144" s="229" t="s">
        <v>43</v>
      </c>
      <c r="O1144" s="92"/>
      <c r="P1144" s="230">
        <f>O1144*H1144</f>
        <v>0</v>
      </c>
      <c r="Q1144" s="230">
        <v>0</v>
      </c>
      <c r="R1144" s="230">
        <f>Q1144*H1144</f>
        <v>0</v>
      </c>
      <c r="S1144" s="230">
        <v>0</v>
      </c>
      <c r="T1144" s="231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32" t="s">
        <v>249</v>
      </c>
      <c r="AT1144" s="232" t="s">
        <v>164</v>
      </c>
      <c r="AU1144" s="232" t="s">
        <v>87</v>
      </c>
      <c r="AY1144" s="18" t="s">
        <v>162</v>
      </c>
      <c r="BE1144" s="233">
        <f>IF(N1144="základní",J1144,0)</f>
        <v>0</v>
      </c>
      <c r="BF1144" s="233">
        <f>IF(N1144="snížená",J1144,0)</f>
        <v>0</v>
      </c>
      <c r="BG1144" s="233">
        <f>IF(N1144="zákl. přenesená",J1144,0)</f>
        <v>0</v>
      </c>
      <c r="BH1144" s="233">
        <f>IF(N1144="sníž. přenesená",J1144,0)</f>
        <v>0</v>
      </c>
      <c r="BI1144" s="233">
        <f>IF(N1144="nulová",J1144,0)</f>
        <v>0</v>
      </c>
      <c r="BJ1144" s="18" t="s">
        <v>34</v>
      </c>
      <c r="BK1144" s="233">
        <f>ROUND(I1144*H1144,1)</f>
        <v>0</v>
      </c>
      <c r="BL1144" s="18" t="s">
        <v>249</v>
      </c>
      <c r="BM1144" s="232" t="s">
        <v>1954</v>
      </c>
    </row>
    <row r="1145" s="13" customFormat="1">
      <c r="A1145" s="13"/>
      <c r="B1145" s="234"/>
      <c r="C1145" s="235"/>
      <c r="D1145" s="236" t="s">
        <v>170</v>
      </c>
      <c r="E1145" s="237" t="s">
        <v>1</v>
      </c>
      <c r="F1145" s="238" t="s">
        <v>1209</v>
      </c>
      <c r="G1145" s="235"/>
      <c r="H1145" s="237" t="s">
        <v>1</v>
      </c>
      <c r="I1145" s="239"/>
      <c r="J1145" s="235"/>
      <c r="K1145" s="235"/>
      <c r="L1145" s="240"/>
      <c r="M1145" s="241"/>
      <c r="N1145" s="242"/>
      <c r="O1145" s="242"/>
      <c r="P1145" s="242"/>
      <c r="Q1145" s="242"/>
      <c r="R1145" s="242"/>
      <c r="S1145" s="242"/>
      <c r="T1145" s="24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4" t="s">
        <v>170</v>
      </c>
      <c r="AU1145" s="244" t="s">
        <v>87</v>
      </c>
      <c r="AV1145" s="13" t="s">
        <v>34</v>
      </c>
      <c r="AW1145" s="13" t="s">
        <v>33</v>
      </c>
      <c r="AX1145" s="13" t="s">
        <v>78</v>
      </c>
      <c r="AY1145" s="244" t="s">
        <v>162</v>
      </c>
    </row>
    <row r="1146" s="13" customFormat="1">
      <c r="A1146" s="13"/>
      <c r="B1146" s="234"/>
      <c r="C1146" s="235"/>
      <c r="D1146" s="236" t="s">
        <v>170</v>
      </c>
      <c r="E1146" s="237" t="s">
        <v>1</v>
      </c>
      <c r="F1146" s="238" t="s">
        <v>1599</v>
      </c>
      <c r="G1146" s="235"/>
      <c r="H1146" s="237" t="s">
        <v>1</v>
      </c>
      <c r="I1146" s="239"/>
      <c r="J1146" s="235"/>
      <c r="K1146" s="235"/>
      <c r="L1146" s="240"/>
      <c r="M1146" s="241"/>
      <c r="N1146" s="242"/>
      <c r="O1146" s="242"/>
      <c r="P1146" s="242"/>
      <c r="Q1146" s="242"/>
      <c r="R1146" s="242"/>
      <c r="S1146" s="242"/>
      <c r="T1146" s="24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4" t="s">
        <v>170</v>
      </c>
      <c r="AU1146" s="244" t="s">
        <v>87</v>
      </c>
      <c r="AV1146" s="13" t="s">
        <v>34</v>
      </c>
      <c r="AW1146" s="13" t="s">
        <v>33</v>
      </c>
      <c r="AX1146" s="13" t="s">
        <v>78</v>
      </c>
      <c r="AY1146" s="244" t="s">
        <v>162</v>
      </c>
    </row>
    <row r="1147" s="14" customFormat="1">
      <c r="A1147" s="14"/>
      <c r="B1147" s="245"/>
      <c r="C1147" s="246"/>
      <c r="D1147" s="236" t="s">
        <v>170</v>
      </c>
      <c r="E1147" s="247" t="s">
        <v>1</v>
      </c>
      <c r="F1147" s="248" t="s">
        <v>1955</v>
      </c>
      <c r="G1147" s="246"/>
      <c r="H1147" s="249">
        <v>43.200000000000003</v>
      </c>
      <c r="I1147" s="250"/>
      <c r="J1147" s="246"/>
      <c r="K1147" s="246"/>
      <c r="L1147" s="251"/>
      <c r="M1147" s="252"/>
      <c r="N1147" s="253"/>
      <c r="O1147" s="253"/>
      <c r="P1147" s="253"/>
      <c r="Q1147" s="253"/>
      <c r="R1147" s="253"/>
      <c r="S1147" s="253"/>
      <c r="T1147" s="254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5" t="s">
        <v>170</v>
      </c>
      <c r="AU1147" s="255" t="s">
        <v>87</v>
      </c>
      <c r="AV1147" s="14" t="s">
        <v>87</v>
      </c>
      <c r="AW1147" s="14" t="s">
        <v>33</v>
      </c>
      <c r="AX1147" s="14" t="s">
        <v>78</v>
      </c>
      <c r="AY1147" s="255" t="s">
        <v>162</v>
      </c>
    </row>
    <row r="1148" s="13" customFormat="1">
      <c r="A1148" s="13"/>
      <c r="B1148" s="234"/>
      <c r="C1148" s="235"/>
      <c r="D1148" s="236" t="s">
        <v>170</v>
      </c>
      <c r="E1148" s="237" t="s">
        <v>1</v>
      </c>
      <c r="F1148" s="238" t="s">
        <v>1210</v>
      </c>
      <c r="G1148" s="235"/>
      <c r="H1148" s="237" t="s">
        <v>1</v>
      </c>
      <c r="I1148" s="239"/>
      <c r="J1148" s="235"/>
      <c r="K1148" s="235"/>
      <c r="L1148" s="240"/>
      <c r="M1148" s="241"/>
      <c r="N1148" s="242"/>
      <c r="O1148" s="242"/>
      <c r="P1148" s="242"/>
      <c r="Q1148" s="242"/>
      <c r="R1148" s="242"/>
      <c r="S1148" s="242"/>
      <c r="T1148" s="24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4" t="s">
        <v>170</v>
      </c>
      <c r="AU1148" s="244" t="s">
        <v>87</v>
      </c>
      <c r="AV1148" s="13" t="s">
        <v>34</v>
      </c>
      <c r="AW1148" s="13" t="s">
        <v>33</v>
      </c>
      <c r="AX1148" s="13" t="s">
        <v>78</v>
      </c>
      <c r="AY1148" s="244" t="s">
        <v>162</v>
      </c>
    </row>
    <row r="1149" s="14" customFormat="1">
      <c r="A1149" s="14"/>
      <c r="B1149" s="245"/>
      <c r="C1149" s="246"/>
      <c r="D1149" s="236" t="s">
        <v>170</v>
      </c>
      <c r="E1149" s="247" t="s">
        <v>1</v>
      </c>
      <c r="F1149" s="248" t="s">
        <v>1955</v>
      </c>
      <c r="G1149" s="246"/>
      <c r="H1149" s="249">
        <v>43.200000000000003</v>
      </c>
      <c r="I1149" s="250"/>
      <c r="J1149" s="246"/>
      <c r="K1149" s="246"/>
      <c r="L1149" s="251"/>
      <c r="M1149" s="252"/>
      <c r="N1149" s="253"/>
      <c r="O1149" s="253"/>
      <c r="P1149" s="253"/>
      <c r="Q1149" s="253"/>
      <c r="R1149" s="253"/>
      <c r="S1149" s="253"/>
      <c r="T1149" s="254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5" t="s">
        <v>170</v>
      </c>
      <c r="AU1149" s="255" t="s">
        <v>87</v>
      </c>
      <c r="AV1149" s="14" t="s">
        <v>87</v>
      </c>
      <c r="AW1149" s="14" t="s">
        <v>33</v>
      </c>
      <c r="AX1149" s="14" t="s">
        <v>78</v>
      </c>
      <c r="AY1149" s="255" t="s">
        <v>162</v>
      </c>
    </row>
    <row r="1150" s="15" customFormat="1">
      <c r="A1150" s="15"/>
      <c r="B1150" s="256"/>
      <c r="C1150" s="257"/>
      <c r="D1150" s="236" t="s">
        <v>170</v>
      </c>
      <c r="E1150" s="258" t="s">
        <v>1</v>
      </c>
      <c r="F1150" s="259" t="s">
        <v>180</v>
      </c>
      <c r="G1150" s="257"/>
      <c r="H1150" s="260">
        <v>86.400000000000006</v>
      </c>
      <c r="I1150" s="261"/>
      <c r="J1150" s="257"/>
      <c r="K1150" s="257"/>
      <c r="L1150" s="262"/>
      <c r="M1150" s="263"/>
      <c r="N1150" s="264"/>
      <c r="O1150" s="264"/>
      <c r="P1150" s="264"/>
      <c r="Q1150" s="264"/>
      <c r="R1150" s="264"/>
      <c r="S1150" s="264"/>
      <c r="T1150" s="265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66" t="s">
        <v>170</v>
      </c>
      <c r="AU1150" s="266" t="s">
        <v>87</v>
      </c>
      <c r="AV1150" s="15" t="s">
        <v>168</v>
      </c>
      <c r="AW1150" s="15" t="s">
        <v>33</v>
      </c>
      <c r="AX1150" s="15" t="s">
        <v>34</v>
      </c>
      <c r="AY1150" s="266" t="s">
        <v>162</v>
      </c>
    </row>
    <row r="1151" s="2" customFormat="1" ht="16.5" customHeight="1">
      <c r="A1151" s="39"/>
      <c r="B1151" s="40"/>
      <c r="C1151" s="267" t="s">
        <v>1956</v>
      </c>
      <c r="D1151" s="267" t="s">
        <v>250</v>
      </c>
      <c r="E1151" s="268" t="s">
        <v>1215</v>
      </c>
      <c r="F1151" s="269" t="s">
        <v>1216</v>
      </c>
      <c r="G1151" s="270" t="s">
        <v>167</v>
      </c>
      <c r="H1151" s="271">
        <v>86.400000000000006</v>
      </c>
      <c r="I1151" s="272"/>
      <c r="J1151" s="273">
        <f>ROUND(I1151*H1151,1)</f>
        <v>0</v>
      </c>
      <c r="K1151" s="274"/>
      <c r="L1151" s="275"/>
      <c r="M1151" s="276" t="s">
        <v>1</v>
      </c>
      <c r="N1151" s="277" t="s">
        <v>43</v>
      </c>
      <c r="O1151" s="92"/>
      <c r="P1151" s="230">
        <f>O1151*H1151</f>
        <v>0</v>
      </c>
      <c r="Q1151" s="230">
        <v>0.00059999999999999995</v>
      </c>
      <c r="R1151" s="230">
        <f>Q1151*H1151</f>
        <v>0.051839999999999997</v>
      </c>
      <c r="S1151" s="230">
        <v>0</v>
      </c>
      <c r="T1151" s="231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32" t="s">
        <v>371</v>
      </c>
      <c r="AT1151" s="232" t="s">
        <v>250</v>
      </c>
      <c r="AU1151" s="232" t="s">
        <v>87</v>
      </c>
      <c r="AY1151" s="18" t="s">
        <v>162</v>
      </c>
      <c r="BE1151" s="233">
        <f>IF(N1151="základní",J1151,0)</f>
        <v>0</v>
      </c>
      <c r="BF1151" s="233">
        <f>IF(N1151="snížená",J1151,0)</f>
        <v>0</v>
      </c>
      <c r="BG1151" s="233">
        <f>IF(N1151="zákl. přenesená",J1151,0)</f>
        <v>0</v>
      </c>
      <c r="BH1151" s="233">
        <f>IF(N1151="sníž. přenesená",J1151,0)</f>
        <v>0</v>
      </c>
      <c r="BI1151" s="233">
        <f>IF(N1151="nulová",J1151,0)</f>
        <v>0</v>
      </c>
      <c r="BJ1151" s="18" t="s">
        <v>34</v>
      </c>
      <c r="BK1151" s="233">
        <f>ROUND(I1151*H1151,1)</f>
        <v>0</v>
      </c>
      <c r="BL1151" s="18" t="s">
        <v>249</v>
      </c>
      <c r="BM1151" s="232" t="s">
        <v>1957</v>
      </c>
    </row>
    <row r="1152" s="2" customFormat="1" ht="24.15" customHeight="1">
      <c r="A1152" s="39"/>
      <c r="B1152" s="40"/>
      <c r="C1152" s="220" t="s">
        <v>1958</v>
      </c>
      <c r="D1152" s="220" t="s">
        <v>164</v>
      </c>
      <c r="E1152" s="221" t="s">
        <v>1223</v>
      </c>
      <c r="F1152" s="222" t="s">
        <v>1224</v>
      </c>
      <c r="G1152" s="223" t="s">
        <v>760</v>
      </c>
      <c r="H1152" s="289"/>
      <c r="I1152" s="225"/>
      <c r="J1152" s="226">
        <f>ROUND(I1152*H1152,1)</f>
        <v>0</v>
      </c>
      <c r="K1152" s="227"/>
      <c r="L1152" s="45"/>
      <c r="M1152" s="228" t="s">
        <v>1</v>
      </c>
      <c r="N1152" s="229" t="s">
        <v>43</v>
      </c>
      <c r="O1152" s="92"/>
      <c r="P1152" s="230">
        <f>O1152*H1152</f>
        <v>0</v>
      </c>
      <c r="Q1152" s="230">
        <v>0</v>
      </c>
      <c r="R1152" s="230">
        <f>Q1152*H1152</f>
        <v>0</v>
      </c>
      <c r="S1152" s="230">
        <v>0</v>
      </c>
      <c r="T1152" s="231">
        <f>S1152*H1152</f>
        <v>0</v>
      </c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R1152" s="232" t="s">
        <v>249</v>
      </c>
      <c r="AT1152" s="232" t="s">
        <v>164</v>
      </c>
      <c r="AU1152" s="232" t="s">
        <v>87</v>
      </c>
      <c r="AY1152" s="18" t="s">
        <v>162</v>
      </c>
      <c r="BE1152" s="233">
        <f>IF(N1152="základní",J1152,0)</f>
        <v>0</v>
      </c>
      <c r="BF1152" s="233">
        <f>IF(N1152="snížená",J1152,0)</f>
        <v>0</v>
      </c>
      <c r="BG1152" s="233">
        <f>IF(N1152="zákl. přenesená",J1152,0)</f>
        <v>0</v>
      </c>
      <c r="BH1152" s="233">
        <f>IF(N1152="sníž. přenesená",J1152,0)</f>
        <v>0</v>
      </c>
      <c r="BI1152" s="233">
        <f>IF(N1152="nulová",J1152,0)</f>
        <v>0</v>
      </c>
      <c r="BJ1152" s="18" t="s">
        <v>34</v>
      </c>
      <c r="BK1152" s="233">
        <f>ROUND(I1152*H1152,1)</f>
        <v>0</v>
      </c>
      <c r="BL1152" s="18" t="s">
        <v>249</v>
      </c>
      <c r="BM1152" s="232" t="s">
        <v>1959</v>
      </c>
    </row>
    <row r="1153" s="12" customFormat="1" ht="25.92" customHeight="1">
      <c r="A1153" s="12"/>
      <c r="B1153" s="204"/>
      <c r="C1153" s="205"/>
      <c r="D1153" s="206" t="s">
        <v>77</v>
      </c>
      <c r="E1153" s="207" t="s">
        <v>111</v>
      </c>
      <c r="F1153" s="207" t="s">
        <v>112</v>
      </c>
      <c r="G1153" s="205"/>
      <c r="H1153" s="205"/>
      <c r="I1153" s="208"/>
      <c r="J1153" s="209">
        <f>BK1153</f>
        <v>0</v>
      </c>
      <c r="K1153" s="205"/>
      <c r="L1153" s="210"/>
      <c r="M1153" s="211"/>
      <c r="N1153" s="212"/>
      <c r="O1153" s="212"/>
      <c r="P1153" s="213">
        <f>P1154+P1156</f>
        <v>0</v>
      </c>
      <c r="Q1153" s="212"/>
      <c r="R1153" s="213">
        <f>R1154+R1156</f>
        <v>0</v>
      </c>
      <c r="S1153" s="212"/>
      <c r="T1153" s="214">
        <f>T1154+T1156</f>
        <v>0</v>
      </c>
      <c r="U1153" s="12"/>
      <c r="V1153" s="12"/>
      <c r="W1153" s="12"/>
      <c r="X1153" s="12"/>
      <c r="Y1153" s="12"/>
      <c r="Z1153" s="12"/>
      <c r="AA1153" s="12"/>
      <c r="AB1153" s="12"/>
      <c r="AC1153" s="12"/>
      <c r="AD1153" s="12"/>
      <c r="AE1153" s="12"/>
      <c r="AR1153" s="215" t="s">
        <v>194</v>
      </c>
      <c r="AT1153" s="216" t="s">
        <v>77</v>
      </c>
      <c r="AU1153" s="216" t="s">
        <v>78</v>
      </c>
      <c r="AY1153" s="215" t="s">
        <v>162</v>
      </c>
      <c r="BK1153" s="217">
        <f>BK1154+BK1156</f>
        <v>0</v>
      </c>
    </row>
    <row r="1154" s="12" customFormat="1" ht="22.8" customHeight="1">
      <c r="A1154" s="12"/>
      <c r="B1154" s="204"/>
      <c r="C1154" s="205"/>
      <c r="D1154" s="206" t="s">
        <v>77</v>
      </c>
      <c r="E1154" s="218" t="s">
        <v>1226</v>
      </c>
      <c r="F1154" s="218" t="s">
        <v>1227</v>
      </c>
      <c r="G1154" s="205"/>
      <c r="H1154" s="205"/>
      <c r="I1154" s="208"/>
      <c r="J1154" s="219">
        <f>BK1154</f>
        <v>0</v>
      </c>
      <c r="K1154" s="205"/>
      <c r="L1154" s="210"/>
      <c r="M1154" s="211"/>
      <c r="N1154" s="212"/>
      <c r="O1154" s="212"/>
      <c r="P1154" s="213">
        <f>P1155</f>
        <v>0</v>
      </c>
      <c r="Q1154" s="212"/>
      <c r="R1154" s="213">
        <f>R1155</f>
        <v>0</v>
      </c>
      <c r="S1154" s="212"/>
      <c r="T1154" s="214">
        <f>T1155</f>
        <v>0</v>
      </c>
      <c r="U1154" s="12"/>
      <c r="V1154" s="12"/>
      <c r="W1154" s="12"/>
      <c r="X1154" s="12"/>
      <c r="Y1154" s="12"/>
      <c r="Z1154" s="12"/>
      <c r="AA1154" s="12"/>
      <c r="AB1154" s="12"/>
      <c r="AC1154" s="12"/>
      <c r="AD1154" s="12"/>
      <c r="AE1154" s="12"/>
      <c r="AR1154" s="215" t="s">
        <v>194</v>
      </c>
      <c r="AT1154" s="216" t="s">
        <v>77</v>
      </c>
      <c r="AU1154" s="216" t="s">
        <v>34</v>
      </c>
      <c r="AY1154" s="215" t="s">
        <v>162</v>
      </c>
      <c r="BK1154" s="217">
        <f>BK1155</f>
        <v>0</v>
      </c>
    </row>
    <row r="1155" s="2" customFormat="1" ht="16.5" customHeight="1">
      <c r="A1155" s="39"/>
      <c r="B1155" s="40"/>
      <c r="C1155" s="220" t="s">
        <v>1960</v>
      </c>
      <c r="D1155" s="220" t="s">
        <v>164</v>
      </c>
      <c r="E1155" s="221" t="s">
        <v>1229</v>
      </c>
      <c r="F1155" s="222" t="s">
        <v>1227</v>
      </c>
      <c r="G1155" s="223" t="s">
        <v>760</v>
      </c>
      <c r="H1155" s="289"/>
      <c r="I1155" s="225"/>
      <c r="J1155" s="226">
        <f>ROUND(I1155*H1155,1)</f>
        <v>0</v>
      </c>
      <c r="K1155" s="227"/>
      <c r="L1155" s="45"/>
      <c r="M1155" s="228" t="s">
        <v>1</v>
      </c>
      <c r="N1155" s="229" t="s">
        <v>43</v>
      </c>
      <c r="O1155" s="92"/>
      <c r="P1155" s="230">
        <f>O1155*H1155</f>
        <v>0</v>
      </c>
      <c r="Q1155" s="230">
        <v>0</v>
      </c>
      <c r="R1155" s="230">
        <f>Q1155*H1155</f>
        <v>0</v>
      </c>
      <c r="S1155" s="230">
        <v>0</v>
      </c>
      <c r="T1155" s="231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32" t="s">
        <v>1230</v>
      </c>
      <c r="AT1155" s="232" t="s">
        <v>164</v>
      </c>
      <c r="AU1155" s="232" t="s">
        <v>87</v>
      </c>
      <c r="AY1155" s="18" t="s">
        <v>162</v>
      </c>
      <c r="BE1155" s="233">
        <f>IF(N1155="základní",J1155,0)</f>
        <v>0</v>
      </c>
      <c r="BF1155" s="233">
        <f>IF(N1155="snížená",J1155,0)</f>
        <v>0</v>
      </c>
      <c r="BG1155" s="233">
        <f>IF(N1155="zákl. přenesená",J1155,0)</f>
        <v>0</v>
      </c>
      <c r="BH1155" s="233">
        <f>IF(N1155="sníž. přenesená",J1155,0)</f>
        <v>0</v>
      </c>
      <c r="BI1155" s="233">
        <f>IF(N1155="nulová",J1155,0)</f>
        <v>0</v>
      </c>
      <c r="BJ1155" s="18" t="s">
        <v>34</v>
      </c>
      <c r="BK1155" s="233">
        <f>ROUND(I1155*H1155,1)</f>
        <v>0</v>
      </c>
      <c r="BL1155" s="18" t="s">
        <v>1230</v>
      </c>
      <c r="BM1155" s="232" t="s">
        <v>1961</v>
      </c>
    </row>
    <row r="1156" s="12" customFormat="1" ht="22.8" customHeight="1">
      <c r="A1156" s="12"/>
      <c r="B1156" s="204"/>
      <c r="C1156" s="205"/>
      <c r="D1156" s="206" t="s">
        <v>77</v>
      </c>
      <c r="E1156" s="218" t="s">
        <v>1962</v>
      </c>
      <c r="F1156" s="218" t="s">
        <v>1963</v>
      </c>
      <c r="G1156" s="205"/>
      <c r="H1156" s="205"/>
      <c r="I1156" s="208"/>
      <c r="J1156" s="219">
        <f>BK1156</f>
        <v>0</v>
      </c>
      <c r="K1156" s="205"/>
      <c r="L1156" s="210"/>
      <c r="M1156" s="211"/>
      <c r="N1156" s="212"/>
      <c r="O1156" s="212"/>
      <c r="P1156" s="213">
        <f>SUM(P1157:P1159)</f>
        <v>0</v>
      </c>
      <c r="Q1156" s="212"/>
      <c r="R1156" s="213">
        <f>SUM(R1157:R1159)</f>
        <v>0</v>
      </c>
      <c r="S1156" s="212"/>
      <c r="T1156" s="214">
        <f>SUM(T1157:T1159)</f>
        <v>0</v>
      </c>
      <c r="U1156" s="12"/>
      <c r="V1156" s="12"/>
      <c r="W1156" s="12"/>
      <c r="X1156" s="12"/>
      <c r="Y1156" s="12"/>
      <c r="Z1156" s="12"/>
      <c r="AA1156" s="12"/>
      <c r="AB1156" s="12"/>
      <c r="AC1156" s="12"/>
      <c r="AD1156" s="12"/>
      <c r="AE1156" s="12"/>
      <c r="AR1156" s="215" t="s">
        <v>194</v>
      </c>
      <c r="AT1156" s="216" t="s">
        <v>77</v>
      </c>
      <c r="AU1156" s="216" t="s">
        <v>34</v>
      </c>
      <c r="AY1156" s="215" t="s">
        <v>162</v>
      </c>
      <c r="BK1156" s="217">
        <f>SUM(BK1157:BK1159)</f>
        <v>0</v>
      </c>
    </row>
    <row r="1157" s="2" customFormat="1" ht="16.5" customHeight="1">
      <c r="A1157" s="39"/>
      <c r="B1157" s="40"/>
      <c r="C1157" s="220" t="s">
        <v>1964</v>
      </c>
      <c r="D1157" s="220" t="s">
        <v>164</v>
      </c>
      <c r="E1157" s="221" t="s">
        <v>1965</v>
      </c>
      <c r="F1157" s="222" t="s">
        <v>1966</v>
      </c>
      <c r="G1157" s="223" t="s">
        <v>1184</v>
      </c>
      <c r="H1157" s="224">
        <v>1</v>
      </c>
      <c r="I1157" s="225"/>
      <c r="J1157" s="226">
        <f>ROUND(I1157*H1157,1)</f>
        <v>0</v>
      </c>
      <c r="K1157" s="227"/>
      <c r="L1157" s="45"/>
      <c r="M1157" s="228" t="s">
        <v>1</v>
      </c>
      <c r="N1157" s="229" t="s">
        <v>43</v>
      </c>
      <c r="O1157" s="92"/>
      <c r="P1157" s="230">
        <f>O1157*H1157</f>
        <v>0</v>
      </c>
      <c r="Q1157" s="230">
        <v>0</v>
      </c>
      <c r="R1157" s="230">
        <f>Q1157*H1157</f>
        <v>0</v>
      </c>
      <c r="S1157" s="230">
        <v>0</v>
      </c>
      <c r="T1157" s="231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32" t="s">
        <v>1230</v>
      </c>
      <c r="AT1157" s="232" t="s">
        <v>164</v>
      </c>
      <c r="AU1157" s="232" t="s">
        <v>87</v>
      </c>
      <c r="AY1157" s="18" t="s">
        <v>162</v>
      </c>
      <c r="BE1157" s="233">
        <f>IF(N1157="základní",J1157,0)</f>
        <v>0</v>
      </c>
      <c r="BF1157" s="233">
        <f>IF(N1157="snížená",J1157,0)</f>
        <v>0</v>
      </c>
      <c r="BG1157" s="233">
        <f>IF(N1157="zákl. přenesená",J1157,0)</f>
        <v>0</v>
      </c>
      <c r="BH1157" s="233">
        <f>IF(N1157="sníž. přenesená",J1157,0)</f>
        <v>0</v>
      </c>
      <c r="BI1157" s="233">
        <f>IF(N1157="nulová",J1157,0)</f>
        <v>0</v>
      </c>
      <c r="BJ1157" s="18" t="s">
        <v>34</v>
      </c>
      <c r="BK1157" s="233">
        <f>ROUND(I1157*H1157,1)</f>
        <v>0</v>
      </c>
      <c r="BL1157" s="18" t="s">
        <v>1230</v>
      </c>
      <c r="BM1157" s="232" t="s">
        <v>1967</v>
      </c>
    </row>
    <row r="1158" s="13" customFormat="1">
      <c r="A1158" s="13"/>
      <c r="B1158" s="234"/>
      <c r="C1158" s="235"/>
      <c r="D1158" s="236" t="s">
        <v>170</v>
      </c>
      <c r="E1158" s="237" t="s">
        <v>1</v>
      </c>
      <c r="F1158" s="238" t="s">
        <v>1968</v>
      </c>
      <c r="G1158" s="235"/>
      <c r="H1158" s="237" t="s">
        <v>1</v>
      </c>
      <c r="I1158" s="239"/>
      <c r="J1158" s="235"/>
      <c r="K1158" s="235"/>
      <c r="L1158" s="240"/>
      <c r="M1158" s="241"/>
      <c r="N1158" s="242"/>
      <c r="O1158" s="242"/>
      <c r="P1158" s="242"/>
      <c r="Q1158" s="242"/>
      <c r="R1158" s="242"/>
      <c r="S1158" s="242"/>
      <c r="T1158" s="24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4" t="s">
        <v>170</v>
      </c>
      <c r="AU1158" s="244" t="s">
        <v>87</v>
      </c>
      <c r="AV1158" s="13" t="s">
        <v>34</v>
      </c>
      <c r="AW1158" s="13" t="s">
        <v>33</v>
      </c>
      <c r="AX1158" s="13" t="s">
        <v>78</v>
      </c>
      <c r="AY1158" s="244" t="s">
        <v>162</v>
      </c>
    </row>
    <row r="1159" s="14" customFormat="1">
      <c r="A1159" s="14"/>
      <c r="B1159" s="245"/>
      <c r="C1159" s="246"/>
      <c r="D1159" s="236" t="s">
        <v>170</v>
      </c>
      <c r="E1159" s="247" t="s">
        <v>1</v>
      </c>
      <c r="F1159" s="248" t="s">
        <v>34</v>
      </c>
      <c r="G1159" s="246"/>
      <c r="H1159" s="249">
        <v>1</v>
      </c>
      <c r="I1159" s="250"/>
      <c r="J1159" s="246"/>
      <c r="K1159" s="246"/>
      <c r="L1159" s="251"/>
      <c r="M1159" s="295"/>
      <c r="N1159" s="296"/>
      <c r="O1159" s="296"/>
      <c r="P1159" s="296"/>
      <c r="Q1159" s="296"/>
      <c r="R1159" s="296"/>
      <c r="S1159" s="296"/>
      <c r="T1159" s="297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5" t="s">
        <v>170</v>
      </c>
      <c r="AU1159" s="255" t="s">
        <v>87</v>
      </c>
      <c r="AV1159" s="14" t="s">
        <v>87</v>
      </c>
      <c r="AW1159" s="14" t="s">
        <v>33</v>
      </c>
      <c r="AX1159" s="14" t="s">
        <v>34</v>
      </c>
      <c r="AY1159" s="255" t="s">
        <v>162</v>
      </c>
    </row>
    <row r="1160" s="2" customFormat="1" ht="6.96" customHeight="1">
      <c r="A1160" s="39"/>
      <c r="B1160" s="67"/>
      <c r="C1160" s="68"/>
      <c r="D1160" s="68"/>
      <c r="E1160" s="68"/>
      <c r="F1160" s="68"/>
      <c r="G1160" s="68"/>
      <c r="H1160" s="68"/>
      <c r="I1160" s="68"/>
      <c r="J1160" s="68"/>
      <c r="K1160" s="68"/>
      <c r="L1160" s="45"/>
      <c r="M1160" s="39"/>
      <c r="O1160" s="39"/>
      <c r="P1160" s="39"/>
      <c r="Q1160" s="39"/>
      <c r="R1160" s="39"/>
      <c r="S1160" s="39"/>
      <c r="T1160" s="39"/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</row>
  </sheetData>
  <sheetProtection sheet="1" autoFilter="0" formatColumns="0" formatRows="0" objects="1" scenarios="1" spinCount="100000" saltValue="TCUx8h2scy9FmLZ/As9IPZSSQOpLcBDmqom8VGdN+rjEhstP+7eoiY0m+3vSnw9kilo8+PRXhHfDMLu69S/j9g==" hashValue="LPk1Q0olRThRlLHgJjFTJbVoStTvZLbEkIaboy0A3DQKGSq1E2Vh+h9IXKgGFCLYBZJnLAlnD00wDxjQFMx1iQ==" algorithmName="SHA-512" password="CC35"/>
  <autoFilter ref="C142:K1159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Realizace úspor energie ISŠ Moravská Třebová, 9. května 496-5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1969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1970</v>
      </c>
      <c r="G12" s="39"/>
      <c r="H12" s="39"/>
      <c r="I12" s="141" t="s">
        <v>22</v>
      </c>
      <c r="J12" s="145" t="str">
        <f>'Rekapitulace stavby'!AN8</f>
        <v>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1971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ROUND((SUM(BE118:BE160)),  0)</f>
        <v>0</v>
      </c>
      <c r="G33" s="39"/>
      <c r="H33" s="39"/>
      <c r="I33" s="156">
        <v>0.20999999999999999</v>
      </c>
      <c r="J33" s="155">
        <f>ROUND(((SUM(BE118:BE160))*I33),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ROUND((SUM(BF118:BF160)),  0)</f>
        <v>0</v>
      </c>
      <c r="G34" s="39"/>
      <c r="H34" s="39"/>
      <c r="I34" s="156">
        <v>0.14999999999999999</v>
      </c>
      <c r="J34" s="155">
        <f>ROUND(((SUM(BF118:BF160))*I34),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ROUND((SUM(BG118:BG160)),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ROUND((SUM(BH118:BH160)),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ROUND((SUM(BI118:BI160)),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Realizace úspor energie ISŠ Moravská Třebová, 9. května 496-5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EL-01 - Uzemnění a jímací soustava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Moravská Třebová</v>
      </c>
      <c r="G89" s="41"/>
      <c r="H89" s="41"/>
      <c r="I89" s="33" t="s">
        <v>22</v>
      </c>
      <c r="J89" s="80" t="str">
        <f>IF(J12="","",J12)</f>
        <v>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Pavel Matura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1972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1973</v>
      </c>
      <c r="E98" s="183"/>
      <c r="F98" s="183"/>
      <c r="G98" s="183"/>
      <c r="H98" s="183"/>
      <c r="I98" s="183"/>
      <c r="J98" s="184">
        <f>J136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Realizace úspor energie ISŠ Moravská Třebová, 9. května 496-5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EL-01 - Uzemnění a jímací soustava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Moravská Třebová</v>
      </c>
      <c r="G112" s="41"/>
      <c r="H112" s="41"/>
      <c r="I112" s="33" t="s">
        <v>22</v>
      </c>
      <c r="J112" s="80" t="str">
        <f>IF(J12="","",J12)</f>
        <v>1. 2. 2022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30</v>
      </c>
      <c r="J114" s="37" t="str">
        <f>E21</f>
        <v>Ing. Pavel Matura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35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148</v>
      </c>
      <c r="D117" s="195" t="s">
        <v>63</v>
      </c>
      <c r="E117" s="195" t="s">
        <v>59</v>
      </c>
      <c r="F117" s="195" t="s">
        <v>60</v>
      </c>
      <c r="G117" s="195" t="s">
        <v>149</v>
      </c>
      <c r="H117" s="195" t="s">
        <v>150</v>
      </c>
      <c r="I117" s="195" t="s">
        <v>151</v>
      </c>
      <c r="J117" s="196" t="s">
        <v>119</v>
      </c>
      <c r="K117" s="197" t="s">
        <v>152</v>
      </c>
      <c r="L117" s="198"/>
      <c r="M117" s="101" t="s">
        <v>1</v>
      </c>
      <c r="N117" s="102" t="s">
        <v>42</v>
      </c>
      <c r="O117" s="102" t="s">
        <v>153</v>
      </c>
      <c r="P117" s="102" t="s">
        <v>154</v>
      </c>
      <c r="Q117" s="102" t="s">
        <v>155</v>
      </c>
      <c r="R117" s="102" t="s">
        <v>156</v>
      </c>
      <c r="S117" s="102" t="s">
        <v>157</v>
      </c>
      <c r="T117" s="103" t="s">
        <v>158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159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P119+P136</f>
        <v>0</v>
      </c>
      <c r="Q118" s="105"/>
      <c r="R118" s="201">
        <f>R119+R136</f>
        <v>0</v>
      </c>
      <c r="S118" s="105"/>
      <c r="T118" s="202">
        <f>T119+T136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121</v>
      </c>
      <c r="BK118" s="203">
        <f>BK119+BK136</f>
        <v>0</v>
      </c>
    </row>
    <row r="119" s="12" customFormat="1" ht="25.92" customHeight="1">
      <c r="A119" s="12"/>
      <c r="B119" s="204"/>
      <c r="C119" s="205"/>
      <c r="D119" s="206" t="s">
        <v>77</v>
      </c>
      <c r="E119" s="207" t="s">
        <v>1974</v>
      </c>
      <c r="F119" s="207" t="s">
        <v>1975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SUM(P120:P135)</f>
        <v>0</v>
      </c>
      <c r="Q119" s="212"/>
      <c r="R119" s="213">
        <f>SUM(R120:R135)</f>
        <v>0</v>
      </c>
      <c r="S119" s="212"/>
      <c r="T119" s="214">
        <f>SUM(T120:T135)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34</v>
      </c>
      <c r="AT119" s="216" t="s">
        <v>77</v>
      </c>
      <c r="AU119" s="216" t="s">
        <v>78</v>
      </c>
      <c r="AY119" s="215" t="s">
        <v>162</v>
      </c>
      <c r="BK119" s="217">
        <f>SUM(BK120:BK135)</f>
        <v>0</v>
      </c>
    </row>
    <row r="120" s="2" customFormat="1" ht="24.15" customHeight="1">
      <c r="A120" s="39"/>
      <c r="B120" s="40"/>
      <c r="C120" s="220" t="s">
        <v>34</v>
      </c>
      <c r="D120" s="220" t="s">
        <v>164</v>
      </c>
      <c r="E120" s="221" t="s">
        <v>1976</v>
      </c>
      <c r="F120" s="222" t="s">
        <v>1977</v>
      </c>
      <c r="G120" s="223" t="s">
        <v>392</v>
      </c>
      <c r="H120" s="224">
        <v>95</v>
      </c>
      <c r="I120" s="225"/>
      <c r="J120" s="226">
        <f>ROUND(I120*H120,1)</f>
        <v>0</v>
      </c>
      <c r="K120" s="227"/>
      <c r="L120" s="45"/>
      <c r="M120" s="228" t="s">
        <v>1</v>
      </c>
      <c r="N120" s="229" t="s">
        <v>43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34</v>
      </c>
      <c r="AT120" s="232" t="s">
        <v>164</v>
      </c>
      <c r="AU120" s="232" t="s">
        <v>34</v>
      </c>
      <c r="AY120" s="18" t="s">
        <v>162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8" t="s">
        <v>34</v>
      </c>
      <c r="BK120" s="233">
        <f>ROUND(I120*H120,1)</f>
        <v>0</v>
      </c>
      <c r="BL120" s="18" t="s">
        <v>34</v>
      </c>
      <c r="BM120" s="232" t="s">
        <v>1978</v>
      </c>
    </row>
    <row r="121" s="2" customFormat="1" ht="21.75" customHeight="1">
      <c r="A121" s="39"/>
      <c r="B121" s="40"/>
      <c r="C121" s="267" t="s">
        <v>87</v>
      </c>
      <c r="D121" s="267" t="s">
        <v>250</v>
      </c>
      <c r="E121" s="268" t="s">
        <v>1979</v>
      </c>
      <c r="F121" s="269" t="s">
        <v>1980</v>
      </c>
      <c r="G121" s="270" t="s">
        <v>1981</v>
      </c>
      <c r="H121" s="271">
        <v>90.25</v>
      </c>
      <c r="I121" s="272"/>
      <c r="J121" s="273">
        <f>ROUND(I121*H121,1)</f>
        <v>0</v>
      </c>
      <c r="K121" s="274"/>
      <c r="L121" s="275"/>
      <c r="M121" s="276" t="s">
        <v>1</v>
      </c>
      <c r="N121" s="277" t="s">
        <v>43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87</v>
      </c>
      <c r="AT121" s="232" t="s">
        <v>250</v>
      </c>
      <c r="AU121" s="232" t="s">
        <v>34</v>
      </c>
      <c r="AY121" s="18" t="s">
        <v>162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34</v>
      </c>
      <c r="BK121" s="233">
        <f>ROUND(I121*H121,1)</f>
        <v>0</v>
      </c>
      <c r="BL121" s="18" t="s">
        <v>34</v>
      </c>
      <c r="BM121" s="232" t="s">
        <v>1982</v>
      </c>
    </row>
    <row r="122" s="2" customFormat="1" ht="24.15" customHeight="1">
      <c r="A122" s="39"/>
      <c r="B122" s="40"/>
      <c r="C122" s="267" t="s">
        <v>255</v>
      </c>
      <c r="D122" s="267" t="s">
        <v>250</v>
      </c>
      <c r="E122" s="268" t="s">
        <v>1983</v>
      </c>
      <c r="F122" s="269" t="s">
        <v>1984</v>
      </c>
      <c r="G122" s="270" t="s">
        <v>1981</v>
      </c>
      <c r="H122" s="271">
        <v>1</v>
      </c>
      <c r="I122" s="272"/>
      <c r="J122" s="273">
        <f>ROUND(I122*H122,1)</f>
        <v>0</v>
      </c>
      <c r="K122" s="274"/>
      <c r="L122" s="275"/>
      <c r="M122" s="276" t="s">
        <v>1</v>
      </c>
      <c r="N122" s="277" t="s">
        <v>43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371</v>
      </c>
      <c r="AT122" s="232" t="s">
        <v>250</v>
      </c>
      <c r="AU122" s="232" t="s">
        <v>34</v>
      </c>
      <c r="AY122" s="18" t="s">
        <v>162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34</v>
      </c>
      <c r="BK122" s="233">
        <f>ROUND(I122*H122,1)</f>
        <v>0</v>
      </c>
      <c r="BL122" s="18" t="s">
        <v>249</v>
      </c>
      <c r="BM122" s="232" t="s">
        <v>1985</v>
      </c>
    </row>
    <row r="123" s="2" customFormat="1" ht="24.15" customHeight="1">
      <c r="A123" s="39"/>
      <c r="B123" s="40"/>
      <c r="C123" s="220" t="s">
        <v>181</v>
      </c>
      <c r="D123" s="220" t="s">
        <v>164</v>
      </c>
      <c r="E123" s="221" t="s">
        <v>1986</v>
      </c>
      <c r="F123" s="222" t="s">
        <v>1987</v>
      </c>
      <c r="G123" s="223" t="s">
        <v>392</v>
      </c>
      <c r="H123" s="224">
        <v>30</v>
      </c>
      <c r="I123" s="225"/>
      <c r="J123" s="226">
        <f>ROUND(I123*H123,1)</f>
        <v>0</v>
      </c>
      <c r="K123" s="227"/>
      <c r="L123" s="45"/>
      <c r="M123" s="228" t="s">
        <v>1</v>
      </c>
      <c r="N123" s="229" t="s">
        <v>43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249</v>
      </c>
      <c r="AT123" s="232" t="s">
        <v>164</v>
      </c>
      <c r="AU123" s="232" t="s">
        <v>34</v>
      </c>
      <c r="AY123" s="18" t="s">
        <v>162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34</v>
      </c>
      <c r="BK123" s="233">
        <f>ROUND(I123*H123,1)</f>
        <v>0</v>
      </c>
      <c r="BL123" s="18" t="s">
        <v>249</v>
      </c>
      <c r="BM123" s="232" t="s">
        <v>1988</v>
      </c>
    </row>
    <row r="124" s="2" customFormat="1" ht="16.5" customHeight="1">
      <c r="A124" s="39"/>
      <c r="B124" s="40"/>
      <c r="C124" s="267" t="s">
        <v>168</v>
      </c>
      <c r="D124" s="267" t="s">
        <v>250</v>
      </c>
      <c r="E124" s="268" t="s">
        <v>1989</v>
      </c>
      <c r="F124" s="269" t="s">
        <v>1990</v>
      </c>
      <c r="G124" s="270" t="s">
        <v>392</v>
      </c>
      <c r="H124" s="271">
        <v>30</v>
      </c>
      <c r="I124" s="272"/>
      <c r="J124" s="273">
        <f>ROUND(I124*H124,1)</f>
        <v>0</v>
      </c>
      <c r="K124" s="274"/>
      <c r="L124" s="275"/>
      <c r="M124" s="276" t="s">
        <v>1</v>
      </c>
      <c r="N124" s="277" t="s">
        <v>43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371</v>
      </c>
      <c r="AT124" s="232" t="s">
        <v>250</v>
      </c>
      <c r="AU124" s="232" t="s">
        <v>34</v>
      </c>
      <c r="AY124" s="18" t="s">
        <v>162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34</v>
      </c>
      <c r="BK124" s="233">
        <f>ROUND(I124*H124,1)</f>
        <v>0</v>
      </c>
      <c r="BL124" s="18" t="s">
        <v>249</v>
      </c>
      <c r="BM124" s="232" t="s">
        <v>1991</v>
      </c>
    </row>
    <row r="125" s="2" customFormat="1" ht="16.5" customHeight="1">
      <c r="A125" s="39"/>
      <c r="B125" s="40"/>
      <c r="C125" s="220" t="s">
        <v>194</v>
      </c>
      <c r="D125" s="220" t="s">
        <v>164</v>
      </c>
      <c r="E125" s="221" t="s">
        <v>1992</v>
      </c>
      <c r="F125" s="222" t="s">
        <v>1993</v>
      </c>
      <c r="G125" s="223" t="s">
        <v>589</v>
      </c>
      <c r="H125" s="224">
        <v>8</v>
      </c>
      <c r="I125" s="225"/>
      <c r="J125" s="226">
        <f>ROUND(I125*H125,1)</f>
        <v>0</v>
      </c>
      <c r="K125" s="227"/>
      <c r="L125" s="45"/>
      <c r="M125" s="228" t="s">
        <v>1</v>
      </c>
      <c r="N125" s="229" t="s">
        <v>43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249</v>
      </c>
      <c r="AT125" s="232" t="s">
        <v>164</v>
      </c>
      <c r="AU125" s="232" t="s">
        <v>34</v>
      </c>
      <c r="AY125" s="18" t="s">
        <v>162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34</v>
      </c>
      <c r="BK125" s="233">
        <f>ROUND(I125*H125,1)</f>
        <v>0</v>
      </c>
      <c r="BL125" s="18" t="s">
        <v>249</v>
      </c>
      <c r="BM125" s="232" t="s">
        <v>1994</v>
      </c>
    </row>
    <row r="126" s="2" customFormat="1" ht="24.15" customHeight="1">
      <c r="A126" s="39"/>
      <c r="B126" s="40"/>
      <c r="C126" s="267" t="s">
        <v>201</v>
      </c>
      <c r="D126" s="267" t="s">
        <v>250</v>
      </c>
      <c r="E126" s="268" t="s">
        <v>1995</v>
      </c>
      <c r="F126" s="269" t="s">
        <v>1996</v>
      </c>
      <c r="G126" s="270" t="s">
        <v>1997</v>
      </c>
      <c r="H126" s="271">
        <v>8</v>
      </c>
      <c r="I126" s="272"/>
      <c r="J126" s="273">
        <f>ROUND(I126*H126,1)</f>
        <v>0</v>
      </c>
      <c r="K126" s="274"/>
      <c r="L126" s="275"/>
      <c r="M126" s="276" t="s">
        <v>1</v>
      </c>
      <c r="N126" s="277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371</v>
      </c>
      <c r="AT126" s="232" t="s">
        <v>250</v>
      </c>
      <c r="AU126" s="232" t="s">
        <v>34</v>
      </c>
      <c r="AY126" s="18" t="s">
        <v>162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34</v>
      </c>
      <c r="BK126" s="233">
        <f>ROUND(I126*H126,1)</f>
        <v>0</v>
      </c>
      <c r="BL126" s="18" t="s">
        <v>249</v>
      </c>
      <c r="BM126" s="232" t="s">
        <v>1998</v>
      </c>
    </row>
    <row r="127" s="2" customFormat="1" ht="16.5" customHeight="1">
      <c r="A127" s="39"/>
      <c r="B127" s="40"/>
      <c r="C127" s="220" t="s">
        <v>205</v>
      </c>
      <c r="D127" s="220" t="s">
        <v>164</v>
      </c>
      <c r="E127" s="221" t="s">
        <v>1999</v>
      </c>
      <c r="F127" s="222" t="s">
        <v>2000</v>
      </c>
      <c r="G127" s="223" t="s">
        <v>589</v>
      </c>
      <c r="H127" s="224">
        <v>12</v>
      </c>
      <c r="I127" s="225"/>
      <c r="J127" s="226">
        <f>ROUND(I127*H127,1)</f>
        <v>0</v>
      </c>
      <c r="K127" s="227"/>
      <c r="L127" s="45"/>
      <c r="M127" s="228" t="s">
        <v>1</v>
      </c>
      <c r="N127" s="229" t="s">
        <v>43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249</v>
      </c>
      <c r="AT127" s="232" t="s">
        <v>164</v>
      </c>
      <c r="AU127" s="232" t="s">
        <v>34</v>
      </c>
      <c r="AY127" s="18" t="s">
        <v>162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34</v>
      </c>
      <c r="BK127" s="233">
        <f>ROUND(I127*H127,1)</f>
        <v>0</v>
      </c>
      <c r="BL127" s="18" t="s">
        <v>249</v>
      </c>
      <c r="BM127" s="232" t="s">
        <v>2001</v>
      </c>
    </row>
    <row r="128" s="2" customFormat="1" ht="21.75" customHeight="1">
      <c r="A128" s="39"/>
      <c r="B128" s="40"/>
      <c r="C128" s="267" t="s">
        <v>210</v>
      </c>
      <c r="D128" s="267" t="s">
        <v>250</v>
      </c>
      <c r="E128" s="268" t="s">
        <v>2002</v>
      </c>
      <c r="F128" s="269" t="s">
        <v>2003</v>
      </c>
      <c r="G128" s="270" t="s">
        <v>1997</v>
      </c>
      <c r="H128" s="271">
        <v>12</v>
      </c>
      <c r="I128" s="272"/>
      <c r="J128" s="273">
        <f>ROUND(I128*H128,1)</f>
        <v>0</v>
      </c>
      <c r="K128" s="274"/>
      <c r="L128" s="275"/>
      <c r="M128" s="276" t="s">
        <v>1</v>
      </c>
      <c r="N128" s="277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371</v>
      </c>
      <c r="AT128" s="232" t="s">
        <v>250</v>
      </c>
      <c r="AU128" s="232" t="s">
        <v>34</v>
      </c>
      <c r="AY128" s="18" t="s">
        <v>162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34</v>
      </c>
      <c r="BK128" s="233">
        <f>ROUND(I128*H128,1)</f>
        <v>0</v>
      </c>
      <c r="BL128" s="18" t="s">
        <v>249</v>
      </c>
      <c r="BM128" s="232" t="s">
        <v>2004</v>
      </c>
    </row>
    <row r="129" s="2" customFormat="1" ht="16.5" customHeight="1">
      <c r="A129" s="39"/>
      <c r="B129" s="40"/>
      <c r="C129" s="220" t="s">
        <v>241</v>
      </c>
      <c r="D129" s="220" t="s">
        <v>164</v>
      </c>
      <c r="E129" s="221" t="s">
        <v>1999</v>
      </c>
      <c r="F129" s="222" t="s">
        <v>2000</v>
      </c>
      <c r="G129" s="223" t="s">
        <v>589</v>
      </c>
      <c r="H129" s="224">
        <v>8</v>
      </c>
      <c r="I129" s="225"/>
      <c r="J129" s="226">
        <f>ROUND(I129*H129,1)</f>
        <v>0</v>
      </c>
      <c r="K129" s="227"/>
      <c r="L129" s="45"/>
      <c r="M129" s="228" t="s">
        <v>1</v>
      </c>
      <c r="N129" s="229" t="s">
        <v>43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249</v>
      </c>
      <c r="AT129" s="232" t="s">
        <v>164</v>
      </c>
      <c r="AU129" s="232" t="s">
        <v>34</v>
      </c>
      <c r="AY129" s="18" t="s">
        <v>162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34</v>
      </c>
      <c r="BK129" s="233">
        <f>ROUND(I129*H129,1)</f>
        <v>0</v>
      </c>
      <c r="BL129" s="18" t="s">
        <v>249</v>
      </c>
      <c r="BM129" s="232" t="s">
        <v>2005</v>
      </c>
    </row>
    <row r="130" s="2" customFormat="1" ht="24.15" customHeight="1">
      <c r="A130" s="39"/>
      <c r="B130" s="40"/>
      <c r="C130" s="267" t="s">
        <v>8</v>
      </c>
      <c r="D130" s="267" t="s">
        <v>250</v>
      </c>
      <c r="E130" s="268" t="s">
        <v>2006</v>
      </c>
      <c r="F130" s="269" t="s">
        <v>2007</v>
      </c>
      <c r="G130" s="270" t="s">
        <v>1997</v>
      </c>
      <c r="H130" s="271">
        <v>8</v>
      </c>
      <c r="I130" s="272"/>
      <c r="J130" s="273">
        <f>ROUND(I130*H130,1)</f>
        <v>0</v>
      </c>
      <c r="K130" s="274"/>
      <c r="L130" s="275"/>
      <c r="M130" s="276" t="s">
        <v>1</v>
      </c>
      <c r="N130" s="277" t="s">
        <v>43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371</v>
      </c>
      <c r="AT130" s="232" t="s">
        <v>250</v>
      </c>
      <c r="AU130" s="232" t="s">
        <v>34</v>
      </c>
      <c r="AY130" s="18" t="s">
        <v>162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34</v>
      </c>
      <c r="BK130" s="233">
        <f>ROUND(I130*H130,1)</f>
        <v>0</v>
      </c>
      <c r="BL130" s="18" t="s">
        <v>249</v>
      </c>
      <c r="BM130" s="232" t="s">
        <v>2008</v>
      </c>
    </row>
    <row r="131" s="2" customFormat="1" ht="24.15" customHeight="1">
      <c r="A131" s="39"/>
      <c r="B131" s="40"/>
      <c r="C131" s="220" t="s">
        <v>214</v>
      </c>
      <c r="D131" s="220" t="s">
        <v>164</v>
      </c>
      <c r="E131" s="221" t="s">
        <v>2009</v>
      </c>
      <c r="F131" s="222" t="s">
        <v>2010</v>
      </c>
      <c r="G131" s="223" t="s">
        <v>589</v>
      </c>
      <c r="H131" s="224">
        <v>12</v>
      </c>
      <c r="I131" s="225"/>
      <c r="J131" s="226">
        <f>ROUND(I131*H131,1)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249</v>
      </c>
      <c r="AT131" s="232" t="s">
        <v>164</v>
      </c>
      <c r="AU131" s="232" t="s">
        <v>34</v>
      </c>
      <c r="AY131" s="18" t="s">
        <v>162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34</v>
      </c>
      <c r="BK131" s="233">
        <f>ROUND(I131*H131,1)</f>
        <v>0</v>
      </c>
      <c r="BL131" s="18" t="s">
        <v>249</v>
      </c>
      <c r="BM131" s="232" t="s">
        <v>2011</v>
      </c>
    </row>
    <row r="132" s="2" customFormat="1" ht="16.5" customHeight="1">
      <c r="A132" s="39"/>
      <c r="B132" s="40"/>
      <c r="C132" s="267" t="s">
        <v>219</v>
      </c>
      <c r="D132" s="267" t="s">
        <v>250</v>
      </c>
      <c r="E132" s="268" t="s">
        <v>2012</v>
      </c>
      <c r="F132" s="269" t="s">
        <v>2013</v>
      </c>
      <c r="G132" s="270" t="s">
        <v>1997</v>
      </c>
      <c r="H132" s="271">
        <v>12</v>
      </c>
      <c r="I132" s="272"/>
      <c r="J132" s="273">
        <f>ROUND(I132*H132,1)</f>
        <v>0</v>
      </c>
      <c r="K132" s="274"/>
      <c r="L132" s="275"/>
      <c r="M132" s="276" t="s">
        <v>1</v>
      </c>
      <c r="N132" s="277" t="s">
        <v>43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371</v>
      </c>
      <c r="AT132" s="232" t="s">
        <v>250</v>
      </c>
      <c r="AU132" s="232" t="s">
        <v>34</v>
      </c>
      <c r="AY132" s="18" t="s">
        <v>162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34</v>
      </c>
      <c r="BK132" s="233">
        <f>ROUND(I132*H132,1)</f>
        <v>0</v>
      </c>
      <c r="BL132" s="18" t="s">
        <v>249</v>
      </c>
      <c r="BM132" s="232" t="s">
        <v>2014</v>
      </c>
    </row>
    <row r="133" s="2" customFormat="1" ht="16.5" customHeight="1">
      <c r="A133" s="39"/>
      <c r="B133" s="40"/>
      <c r="C133" s="267" t="s">
        <v>223</v>
      </c>
      <c r="D133" s="267" t="s">
        <v>250</v>
      </c>
      <c r="E133" s="268" t="s">
        <v>2015</v>
      </c>
      <c r="F133" s="269" t="s">
        <v>2016</v>
      </c>
      <c r="G133" s="270" t="s">
        <v>1997</v>
      </c>
      <c r="H133" s="271">
        <v>24</v>
      </c>
      <c r="I133" s="272"/>
      <c r="J133" s="273">
        <f>ROUND(I133*H133,1)</f>
        <v>0</v>
      </c>
      <c r="K133" s="274"/>
      <c r="L133" s="275"/>
      <c r="M133" s="276" t="s">
        <v>1</v>
      </c>
      <c r="N133" s="277" t="s">
        <v>43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371</v>
      </c>
      <c r="AT133" s="232" t="s">
        <v>250</v>
      </c>
      <c r="AU133" s="232" t="s">
        <v>34</v>
      </c>
      <c r="AY133" s="18" t="s">
        <v>162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34</v>
      </c>
      <c r="BK133" s="233">
        <f>ROUND(I133*H133,1)</f>
        <v>0</v>
      </c>
      <c r="BL133" s="18" t="s">
        <v>249</v>
      </c>
      <c r="BM133" s="232" t="s">
        <v>2017</v>
      </c>
    </row>
    <row r="134" s="2" customFormat="1" ht="21.75" customHeight="1">
      <c r="A134" s="39"/>
      <c r="B134" s="40"/>
      <c r="C134" s="220" t="s">
        <v>228</v>
      </c>
      <c r="D134" s="220" t="s">
        <v>164</v>
      </c>
      <c r="E134" s="221" t="s">
        <v>2018</v>
      </c>
      <c r="F134" s="222" t="s">
        <v>2019</v>
      </c>
      <c r="G134" s="223" t="s">
        <v>589</v>
      </c>
      <c r="H134" s="224">
        <v>12</v>
      </c>
      <c r="I134" s="225"/>
      <c r="J134" s="226">
        <f>ROUND(I134*H134,1)</f>
        <v>0</v>
      </c>
      <c r="K134" s="227"/>
      <c r="L134" s="45"/>
      <c r="M134" s="228" t="s">
        <v>1</v>
      </c>
      <c r="N134" s="229" t="s">
        <v>43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249</v>
      </c>
      <c r="AT134" s="232" t="s">
        <v>164</v>
      </c>
      <c r="AU134" s="232" t="s">
        <v>34</v>
      </c>
      <c r="AY134" s="18" t="s">
        <v>162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34</v>
      </c>
      <c r="BK134" s="233">
        <f>ROUND(I134*H134,1)</f>
        <v>0</v>
      </c>
      <c r="BL134" s="18" t="s">
        <v>249</v>
      </c>
      <c r="BM134" s="232" t="s">
        <v>2020</v>
      </c>
    </row>
    <row r="135" s="2" customFormat="1" ht="24.15" customHeight="1">
      <c r="A135" s="39"/>
      <c r="B135" s="40"/>
      <c r="C135" s="267" t="s">
        <v>236</v>
      </c>
      <c r="D135" s="267" t="s">
        <v>250</v>
      </c>
      <c r="E135" s="268" t="s">
        <v>2021</v>
      </c>
      <c r="F135" s="269" t="s">
        <v>2022</v>
      </c>
      <c r="G135" s="270" t="s">
        <v>1997</v>
      </c>
      <c r="H135" s="271">
        <v>12</v>
      </c>
      <c r="I135" s="272"/>
      <c r="J135" s="273">
        <f>ROUND(I135*H135,1)</f>
        <v>0</v>
      </c>
      <c r="K135" s="274"/>
      <c r="L135" s="275"/>
      <c r="M135" s="276" t="s">
        <v>1</v>
      </c>
      <c r="N135" s="277" t="s">
        <v>43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371</v>
      </c>
      <c r="AT135" s="232" t="s">
        <v>250</v>
      </c>
      <c r="AU135" s="232" t="s">
        <v>34</v>
      </c>
      <c r="AY135" s="18" t="s">
        <v>162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34</v>
      </c>
      <c r="BK135" s="233">
        <f>ROUND(I135*H135,1)</f>
        <v>0</v>
      </c>
      <c r="BL135" s="18" t="s">
        <v>249</v>
      </c>
      <c r="BM135" s="232" t="s">
        <v>2023</v>
      </c>
    </row>
    <row r="136" s="12" customFormat="1" ht="25.92" customHeight="1">
      <c r="A136" s="12"/>
      <c r="B136" s="204"/>
      <c r="C136" s="205"/>
      <c r="D136" s="206" t="s">
        <v>77</v>
      </c>
      <c r="E136" s="207" t="s">
        <v>2024</v>
      </c>
      <c r="F136" s="207" t="s">
        <v>2025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SUM(P137:P160)</f>
        <v>0</v>
      </c>
      <c r="Q136" s="212"/>
      <c r="R136" s="213">
        <f>SUM(R137:R160)</f>
        <v>0</v>
      </c>
      <c r="S136" s="212"/>
      <c r="T136" s="214">
        <f>SUM(T137:T160)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34</v>
      </c>
      <c r="AT136" s="216" t="s">
        <v>77</v>
      </c>
      <c r="AU136" s="216" t="s">
        <v>78</v>
      </c>
      <c r="AY136" s="215" t="s">
        <v>162</v>
      </c>
      <c r="BK136" s="217">
        <f>SUM(BK137:BK160)</f>
        <v>0</v>
      </c>
    </row>
    <row r="137" s="2" customFormat="1" ht="24.15" customHeight="1">
      <c r="A137" s="39"/>
      <c r="B137" s="40"/>
      <c r="C137" s="220" t="s">
        <v>259</v>
      </c>
      <c r="D137" s="220" t="s">
        <v>164</v>
      </c>
      <c r="E137" s="221" t="s">
        <v>2026</v>
      </c>
      <c r="F137" s="222" t="s">
        <v>2027</v>
      </c>
      <c r="G137" s="223" t="s">
        <v>392</v>
      </c>
      <c r="H137" s="224">
        <v>178</v>
      </c>
      <c r="I137" s="225"/>
      <c r="J137" s="226">
        <f>ROUND(I137*H137,1)</f>
        <v>0</v>
      </c>
      <c r="K137" s="227"/>
      <c r="L137" s="45"/>
      <c r="M137" s="228" t="s">
        <v>1</v>
      </c>
      <c r="N137" s="229" t="s">
        <v>43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249</v>
      </c>
      <c r="AT137" s="232" t="s">
        <v>164</v>
      </c>
      <c r="AU137" s="232" t="s">
        <v>34</v>
      </c>
      <c r="AY137" s="18" t="s">
        <v>162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34</v>
      </c>
      <c r="BK137" s="233">
        <f>ROUND(I137*H137,1)</f>
        <v>0</v>
      </c>
      <c r="BL137" s="18" t="s">
        <v>249</v>
      </c>
      <c r="BM137" s="232" t="s">
        <v>2028</v>
      </c>
    </row>
    <row r="138" s="2" customFormat="1" ht="24.15" customHeight="1">
      <c r="A138" s="39"/>
      <c r="B138" s="40"/>
      <c r="C138" s="267" t="s">
        <v>265</v>
      </c>
      <c r="D138" s="267" t="s">
        <v>250</v>
      </c>
      <c r="E138" s="268" t="s">
        <v>2029</v>
      </c>
      <c r="F138" s="269" t="s">
        <v>2030</v>
      </c>
      <c r="G138" s="270" t="s">
        <v>392</v>
      </c>
      <c r="H138" s="271">
        <v>178</v>
      </c>
      <c r="I138" s="272"/>
      <c r="J138" s="273">
        <f>ROUND(I138*H138,1)</f>
        <v>0</v>
      </c>
      <c r="K138" s="274"/>
      <c r="L138" s="275"/>
      <c r="M138" s="276" t="s">
        <v>1</v>
      </c>
      <c r="N138" s="277" t="s">
        <v>43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371</v>
      </c>
      <c r="AT138" s="232" t="s">
        <v>250</v>
      </c>
      <c r="AU138" s="232" t="s">
        <v>34</v>
      </c>
      <c r="AY138" s="18" t="s">
        <v>162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34</v>
      </c>
      <c r="BK138" s="233">
        <f>ROUND(I138*H138,1)</f>
        <v>0</v>
      </c>
      <c r="BL138" s="18" t="s">
        <v>249</v>
      </c>
      <c r="BM138" s="232" t="s">
        <v>2031</v>
      </c>
    </row>
    <row r="139" s="2" customFormat="1" ht="37.8" customHeight="1">
      <c r="A139" s="39"/>
      <c r="B139" s="40"/>
      <c r="C139" s="267" t="s">
        <v>270</v>
      </c>
      <c r="D139" s="267" t="s">
        <v>250</v>
      </c>
      <c r="E139" s="268" t="s">
        <v>2032</v>
      </c>
      <c r="F139" s="269" t="s">
        <v>2033</v>
      </c>
      <c r="G139" s="270" t="s">
        <v>1997</v>
      </c>
      <c r="H139" s="271">
        <v>178</v>
      </c>
      <c r="I139" s="272"/>
      <c r="J139" s="273">
        <f>ROUND(I139*H139,1)</f>
        <v>0</v>
      </c>
      <c r="K139" s="274"/>
      <c r="L139" s="275"/>
      <c r="M139" s="276" t="s">
        <v>1</v>
      </c>
      <c r="N139" s="277" t="s">
        <v>43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371</v>
      </c>
      <c r="AT139" s="232" t="s">
        <v>250</v>
      </c>
      <c r="AU139" s="232" t="s">
        <v>34</v>
      </c>
      <c r="AY139" s="18" t="s">
        <v>162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34</v>
      </c>
      <c r="BK139" s="233">
        <f>ROUND(I139*H139,1)</f>
        <v>0</v>
      </c>
      <c r="BL139" s="18" t="s">
        <v>249</v>
      </c>
      <c r="BM139" s="232" t="s">
        <v>2034</v>
      </c>
    </row>
    <row r="140" s="2" customFormat="1" ht="24.15" customHeight="1">
      <c r="A140" s="39"/>
      <c r="B140" s="40"/>
      <c r="C140" s="220" t="s">
        <v>7</v>
      </c>
      <c r="D140" s="220" t="s">
        <v>164</v>
      </c>
      <c r="E140" s="221" t="s">
        <v>2026</v>
      </c>
      <c r="F140" s="222" t="s">
        <v>2027</v>
      </c>
      <c r="G140" s="223" t="s">
        <v>392</v>
      </c>
      <c r="H140" s="224">
        <v>15</v>
      </c>
      <c r="I140" s="225"/>
      <c r="J140" s="226">
        <f>ROUND(I140*H140,1)</f>
        <v>0</v>
      </c>
      <c r="K140" s="227"/>
      <c r="L140" s="45"/>
      <c r="M140" s="228" t="s">
        <v>1</v>
      </c>
      <c r="N140" s="229" t="s">
        <v>43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249</v>
      </c>
      <c r="AT140" s="232" t="s">
        <v>164</v>
      </c>
      <c r="AU140" s="232" t="s">
        <v>34</v>
      </c>
      <c r="AY140" s="18" t="s">
        <v>162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34</v>
      </c>
      <c r="BK140" s="233">
        <f>ROUND(I140*H140,1)</f>
        <v>0</v>
      </c>
      <c r="BL140" s="18" t="s">
        <v>249</v>
      </c>
      <c r="BM140" s="232" t="s">
        <v>2035</v>
      </c>
    </row>
    <row r="141" s="2" customFormat="1" ht="24.15" customHeight="1">
      <c r="A141" s="39"/>
      <c r="B141" s="40"/>
      <c r="C141" s="267" t="s">
        <v>287</v>
      </c>
      <c r="D141" s="267" t="s">
        <v>250</v>
      </c>
      <c r="E141" s="268" t="s">
        <v>2029</v>
      </c>
      <c r="F141" s="269" t="s">
        <v>2030</v>
      </c>
      <c r="G141" s="270" t="s">
        <v>392</v>
      </c>
      <c r="H141" s="271">
        <v>15</v>
      </c>
      <c r="I141" s="272"/>
      <c r="J141" s="273">
        <f>ROUND(I141*H141,1)</f>
        <v>0</v>
      </c>
      <c r="K141" s="274"/>
      <c r="L141" s="275"/>
      <c r="M141" s="276" t="s">
        <v>1</v>
      </c>
      <c r="N141" s="277" t="s">
        <v>43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371</v>
      </c>
      <c r="AT141" s="232" t="s">
        <v>250</v>
      </c>
      <c r="AU141" s="232" t="s">
        <v>34</v>
      </c>
      <c r="AY141" s="18" t="s">
        <v>162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34</v>
      </c>
      <c r="BK141" s="233">
        <f>ROUND(I141*H141,1)</f>
        <v>0</v>
      </c>
      <c r="BL141" s="18" t="s">
        <v>249</v>
      </c>
      <c r="BM141" s="232" t="s">
        <v>2036</v>
      </c>
    </row>
    <row r="142" s="2" customFormat="1" ht="37.8" customHeight="1">
      <c r="A142" s="39"/>
      <c r="B142" s="40"/>
      <c r="C142" s="267" t="s">
        <v>300</v>
      </c>
      <c r="D142" s="267" t="s">
        <v>250</v>
      </c>
      <c r="E142" s="268" t="s">
        <v>2037</v>
      </c>
      <c r="F142" s="269" t="s">
        <v>2038</v>
      </c>
      <c r="G142" s="270" t="s">
        <v>2039</v>
      </c>
      <c r="H142" s="271">
        <v>15</v>
      </c>
      <c r="I142" s="272"/>
      <c r="J142" s="273">
        <f>ROUND(I142*H142,1)</f>
        <v>0</v>
      </c>
      <c r="K142" s="274"/>
      <c r="L142" s="275"/>
      <c r="M142" s="276" t="s">
        <v>1</v>
      </c>
      <c r="N142" s="277" t="s">
        <v>43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371</v>
      </c>
      <c r="AT142" s="232" t="s">
        <v>250</v>
      </c>
      <c r="AU142" s="232" t="s">
        <v>34</v>
      </c>
      <c r="AY142" s="18" t="s">
        <v>162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34</v>
      </c>
      <c r="BK142" s="233">
        <f>ROUND(I142*H142,1)</f>
        <v>0</v>
      </c>
      <c r="BL142" s="18" t="s">
        <v>249</v>
      </c>
      <c r="BM142" s="232" t="s">
        <v>2040</v>
      </c>
    </row>
    <row r="143" s="2" customFormat="1" ht="24.15" customHeight="1">
      <c r="A143" s="39"/>
      <c r="B143" s="40"/>
      <c r="C143" s="220" t="s">
        <v>304</v>
      </c>
      <c r="D143" s="220" t="s">
        <v>164</v>
      </c>
      <c r="E143" s="221" t="s">
        <v>2026</v>
      </c>
      <c r="F143" s="222" t="s">
        <v>2027</v>
      </c>
      <c r="G143" s="223" t="s">
        <v>392</v>
      </c>
      <c r="H143" s="224">
        <v>58</v>
      </c>
      <c r="I143" s="225"/>
      <c r="J143" s="226">
        <f>ROUND(I143*H143,1)</f>
        <v>0</v>
      </c>
      <c r="K143" s="227"/>
      <c r="L143" s="45"/>
      <c r="M143" s="228" t="s">
        <v>1</v>
      </c>
      <c r="N143" s="229" t="s">
        <v>43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249</v>
      </c>
      <c r="AT143" s="232" t="s">
        <v>164</v>
      </c>
      <c r="AU143" s="232" t="s">
        <v>34</v>
      </c>
      <c r="AY143" s="18" t="s">
        <v>162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34</v>
      </c>
      <c r="BK143" s="233">
        <f>ROUND(I143*H143,1)</f>
        <v>0</v>
      </c>
      <c r="BL143" s="18" t="s">
        <v>249</v>
      </c>
      <c r="BM143" s="232" t="s">
        <v>2041</v>
      </c>
    </row>
    <row r="144" s="2" customFormat="1" ht="24.15" customHeight="1">
      <c r="A144" s="39"/>
      <c r="B144" s="40"/>
      <c r="C144" s="267" t="s">
        <v>309</v>
      </c>
      <c r="D144" s="267" t="s">
        <v>250</v>
      </c>
      <c r="E144" s="268" t="s">
        <v>2029</v>
      </c>
      <c r="F144" s="269" t="s">
        <v>2030</v>
      </c>
      <c r="G144" s="270" t="s">
        <v>392</v>
      </c>
      <c r="H144" s="271">
        <v>58</v>
      </c>
      <c r="I144" s="272"/>
      <c r="J144" s="273">
        <f>ROUND(I144*H144,1)</f>
        <v>0</v>
      </c>
      <c r="K144" s="274"/>
      <c r="L144" s="275"/>
      <c r="M144" s="276" t="s">
        <v>1</v>
      </c>
      <c r="N144" s="277" t="s">
        <v>43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371</v>
      </c>
      <c r="AT144" s="232" t="s">
        <v>250</v>
      </c>
      <c r="AU144" s="232" t="s">
        <v>34</v>
      </c>
      <c r="AY144" s="18" t="s">
        <v>162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34</v>
      </c>
      <c r="BK144" s="233">
        <f>ROUND(I144*H144,1)</f>
        <v>0</v>
      </c>
      <c r="BL144" s="18" t="s">
        <v>249</v>
      </c>
      <c r="BM144" s="232" t="s">
        <v>2042</v>
      </c>
    </row>
    <row r="145" s="2" customFormat="1" ht="49.05" customHeight="1">
      <c r="A145" s="39"/>
      <c r="B145" s="40"/>
      <c r="C145" s="267" t="s">
        <v>317</v>
      </c>
      <c r="D145" s="267" t="s">
        <v>250</v>
      </c>
      <c r="E145" s="268" t="s">
        <v>2043</v>
      </c>
      <c r="F145" s="269" t="s">
        <v>2044</v>
      </c>
      <c r="G145" s="270" t="s">
        <v>1997</v>
      </c>
      <c r="H145" s="271">
        <v>58</v>
      </c>
      <c r="I145" s="272"/>
      <c r="J145" s="273">
        <f>ROUND(I145*H145,1)</f>
        <v>0</v>
      </c>
      <c r="K145" s="274"/>
      <c r="L145" s="275"/>
      <c r="M145" s="276" t="s">
        <v>1</v>
      </c>
      <c r="N145" s="277" t="s">
        <v>43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371</v>
      </c>
      <c r="AT145" s="232" t="s">
        <v>250</v>
      </c>
      <c r="AU145" s="232" t="s">
        <v>34</v>
      </c>
      <c r="AY145" s="18" t="s">
        <v>162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34</v>
      </c>
      <c r="BK145" s="233">
        <f>ROUND(I145*H145,1)</f>
        <v>0</v>
      </c>
      <c r="BL145" s="18" t="s">
        <v>249</v>
      </c>
      <c r="BM145" s="232" t="s">
        <v>2045</v>
      </c>
    </row>
    <row r="146" s="2" customFormat="1" ht="24.15" customHeight="1">
      <c r="A146" s="39"/>
      <c r="B146" s="40"/>
      <c r="C146" s="220" t="s">
        <v>322</v>
      </c>
      <c r="D146" s="220" t="s">
        <v>164</v>
      </c>
      <c r="E146" s="221" t="s">
        <v>2026</v>
      </c>
      <c r="F146" s="222" t="s">
        <v>2027</v>
      </c>
      <c r="G146" s="223" t="s">
        <v>392</v>
      </c>
      <c r="H146" s="224">
        <v>55</v>
      </c>
      <c r="I146" s="225"/>
      <c r="J146" s="226">
        <f>ROUND(I146*H146,1)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249</v>
      </c>
      <c r="AT146" s="232" t="s">
        <v>164</v>
      </c>
      <c r="AU146" s="232" t="s">
        <v>34</v>
      </c>
      <c r="AY146" s="18" t="s">
        <v>162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34</v>
      </c>
      <c r="BK146" s="233">
        <f>ROUND(I146*H146,1)</f>
        <v>0</v>
      </c>
      <c r="BL146" s="18" t="s">
        <v>249</v>
      </c>
      <c r="BM146" s="232" t="s">
        <v>2046</v>
      </c>
    </row>
    <row r="147" s="2" customFormat="1" ht="24.15" customHeight="1">
      <c r="A147" s="39"/>
      <c r="B147" s="40"/>
      <c r="C147" s="267" t="s">
        <v>326</v>
      </c>
      <c r="D147" s="267" t="s">
        <v>250</v>
      </c>
      <c r="E147" s="268" t="s">
        <v>2029</v>
      </c>
      <c r="F147" s="269" t="s">
        <v>2030</v>
      </c>
      <c r="G147" s="270" t="s">
        <v>392</v>
      </c>
      <c r="H147" s="271">
        <v>55</v>
      </c>
      <c r="I147" s="272"/>
      <c r="J147" s="273">
        <f>ROUND(I147*H147,1)</f>
        <v>0</v>
      </c>
      <c r="K147" s="274"/>
      <c r="L147" s="275"/>
      <c r="M147" s="276" t="s">
        <v>1</v>
      </c>
      <c r="N147" s="277" t="s">
        <v>43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371</v>
      </c>
      <c r="AT147" s="232" t="s">
        <v>250</v>
      </c>
      <c r="AU147" s="232" t="s">
        <v>34</v>
      </c>
      <c r="AY147" s="18" t="s">
        <v>162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34</v>
      </c>
      <c r="BK147" s="233">
        <f>ROUND(I147*H147,1)</f>
        <v>0</v>
      </c>
      <c r="BL147" s="18" t="s">
        <v>249</v>
      </c>
      <c r="BM147" s="232" t="s">
        <v>2047</v>
      </c>
    </row>
    <row r="148" s="2" customFormat="1" ht="24.15" customHeight="1">
      <c r="A148" s="39"/>
      <c r="B148" s="40"/>
      <c r="C148" s="220" t="s">
        <v>332</v>
      </c>
      <c r="D148" s="220" t="s">
        <v>164</v>
      </c>
      <c r="E148" s="221" t="s">
        <v>2048</v>
      </c>
      <c r="F148" s="222" t="s">
        <v>2049</v>
      </c>
      <c r="G148" s="223" t="s">
        <v>589</v>
      </c>
      <c r="H148" s="224">
        <v>55</v>
      </c>
      <c r="I148" s="225"/>
      <c r="J148" s="226">
        <f>ROUND(I148*H148,1)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168</v>
      </c>
      <c r="AT148" s="232" t="s">
        <v>164</v>
      </c>
      <c r="AU148" s="232" t="s">
        <v>34</v>
      </c>
      <c r="AY148" s="18" t="s">
        <v>162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34</v>
      </c>
      <c r="BK148" s="233">
        <f>ROUND(I148*H148,1)</f>
        <v>0</v>
      </c>
      <c r="BL148" s="18" t="s">
        <v>168</v>
      </c>
      <c r="BM148" s="232" t="s">
        <v>2050</v>
      </c>
    </row>
    <row r="149" s="2" customFormat="1" ht="33" customHeight="1">
      <c r="A149" s="39"/>
      <c r="B149" s="40"/>
      <c r="C149" s="267" t="s">
        <v>344</v>
      </c>
      <c r="D149" s="267" t="s">
        <v>250</v>
      </c>
      <c r="E149" s="268" t="s">
        <v>2051</v>
      </c>
      <c r="F149" s="269" t="s">
        <v>2052</v>
      </c>
      <c r="G149" s="270" t="s">
        <v>2039</v>
      </c>
      <c r="H149" s="271">
        <v>55</v>
      </c>
      <c r="I149" s="272"/>
      <c r="J149" s="273">
        <f>ROUND(I149*H149,1)</f>
        <v>0</v>
      </c>
      <c r="K149" s="274"/>
      <c r="L149" s="275"/>
      <c r="M149" s="276" t="s">
        <v>1</v>
      </c>
      <c r="N149" s="277" t="s">
        <v>43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210</v>
      </c>
      <c r="AT149" s="232" t="s">
        <v>250</v>
      </c>
      <c r="AU149" s="232" t="s">
        <v>34</v>
      </c>
      <c r="AY149" s="18" t="s">
        <v>162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34</v>
      </c>
      <c r="BK149" s="233">
        <f>ROUND(I149*H149,1)</f>
        <v>0</v>
      </c>
      <c r="BL149" s="18" t="s">
        <v>168</v>
      </c>
      <c r="BM149" s="232" t="s">
        <v>2053</v>
      </c>
    </row>
    <row r="150" s="2" customFormat="1" ht="16.5" customHeight="1">
      <c r="A150" s="39"/>
      <c r="B150" s="40"/>
      <c r="C150" s="220" t="s">
        <v>349</v>
      </c>
      <c r="D150" s="220" t="s">
        <v>164</v>
      </c>
      <c r="E150" s="221" t="s">
        <v>2054</v>
      </c>
      <c r="F150" s="222" t="s">
        <v>2055</v>
      </c>
      <c r="G150" s="223" t="s">
        <v>589</v>
      </c>
      <c r="H150" s="224">
        <v>4</v>
      </c>
      <c r="I150" s="225"/>
      <c r="J150" s="226">
        <f>ROUND(I150*H150,1)</f>
        <v>0</v>
      </c>
      <c r="K150" s="227"/>
      <c r="L150" s="45"/>
      <c r="M150" s="228" t="s">
        <v>1</v>
      </c>
      <c r="N150" s="229" t="s">
        <v>43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168</v>
      </c>
      <c r="AT150" s="232" t="s">
        <v>164</v>
      </c>
      <c r="AU150" s="232" t="s">
        <v>34</v>
      </c>
      <c r="AY150" s="18" t="s">
        <v>162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34</v>
      </c>
      <c r="BK150" s="233">
        <f>ROUND(I150*H150,1)</f>
        <v>0</v>
      </c>
      <c r="BL150" s="18" t="s">
        <v>168</v>
      </c>
      <c r="BM150" s="232" t="s">
        <v>2056</v>
      </c>
    </row>
    <row r="151" s="2" customFormat="1" ht="16.5" customHeight="1">
      <c r="A151" s="39"/>
      <c r="B151" s="40"/>
      <c r="C151" s="220" t="s">
        <v>371</v>
      </c>
      <c r="D151" s="220" t="s">
        <v>164</v>
      </c>
      <c r="E151" s="221" t="s">
        <v>2057</v>
      </c>
      <c r="F151" s="222" t="s">
        <v>2058</v>
      </c>
      <c r="G151" s="223" t="s">
        <v>589</v>
      </c>
      <c r="H151" s="224">
        <v>4</v>
      </c>
      <c r="I151" s="225"/>
      <c r="J151" s="226">
        <f>ROUND(I151*H151,1)</f>
        <v>0</v>
      </c>
      <c r="K151" s="227"/>
      <c r="L151" s="45"/>
      <c r="M151" s="228" t="s">
        <v>1</v>
      </c>
      <c r="N151" s="229" t="s">
        <v>43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168</v>
      </c>
      <c r="AT151" s="232" t="s">
        <v>164</v>
      </c>
      <c r="AU151" s="232" t="s">
        <v>34</v>
      </c>
      <c r="AY151" s="18" t="s">
        <v>162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34</v>
      </c>
      <c r="BK151" s="233">
        <f>ROUND(I151*H151,1)</f>
        <v>0</v>
      </c>
      <c r="BL151" s="18" t="s">
        <v>168</v>
      </c>
      <c r="BM151" s="232" t="s">
        <v>2059</v>
      </c>
    </row>
    <row r="152" s="2" customFormat="1" ht="37.8" customHeight="1">
      <c r="A152" s="39"/>
      <c r="B152" s="40"/>
      <c r="C152" s="267" t="s">
        <v>376</v>
      </c>
      <c r="D152" s="267" t="s">
        <v>250</v>
      </c>
      <c r="E152" s="268" t="s">
        <v>2060</v>
      </c>
      <c r="F152" s="269" t="s">
        <v>2061</v>
      </c>
      <c r="G152" s="270" t="s">
        <v>2039</v>
      </c>
      <c r="H152" s="271">
        <v>4</v>
      </c>
      <c r="I152" s="272"/>
      <c r="J152" s="273">
        <f>ROUND(I152*H152,1)</f>
        <v>0</v>
      </c>
      <c r="K152" s="274"/>
      <c r="L152" s="275"/>
      <c r="M152" s="276" t="s">
        <v>1</v>
      </c>
      <c r="N152" s="277" t="s">
        <v>43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210</v>
      </c>
      <c r="AT152" s="232" t="s">
        <v>250</v>
      </c>
      <c r="AU152" s="232" t="s">
        <v>34</v>
      </c>
      <c r="AY152" s="18" t="s">
        <v>162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34</v>
      </c>
      <c r="BK152" s="233">
        <f>ROUND(I152*H152,1)</f>
        <v>0</v>
      </c>
      <c r="BL152" s="18" t="s">
        <v>168</v>
      </c>
      <c r="BM152" s="232" t="s">
        <v>2062</v>
      </c>
    </row>
    <row r="153" s="2" customFormat="1" ht="21.75" customHeight="1">
      <c r="A153" s="39"/>
      <c r="B153" s="40"/>
      <c r="C153" s="220" t="s">
        <v>384</v>
      </c>
      <c r="D153" s="220" t="s">
        <v>164</v>
      </c>
      <c r="E153" s="221" t="s">
        <v>2063</v>
      </c>
      <c r="F153" s="222" t="s">
        <v>2064</v>
      </c>
      <c r="G153" s="223" t="s">
        <v>589</v>
      </c>
      <c r="H153" s="224">
        <v>2</v>
      </c>
      <c r="I153" s="225"/>
      <c r="J153" s="226">
        <f>ROUND(I153*H153,1)</f>
        <v>0</v>
      </c>
      <c r="K153" s="227"/>
      <c r="L153" s="45"/>
      <c r="M153" s="228" t="s">
        <v>1</v>
      </c>
      <c r="N153" s="229" t="s">
        <v>43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34</v>
      </c>
      <c r="AT153" s="232" t="s">
        <v>164</v>
      </c>
      <c r="AU153" s="232" t="s">
        <v>34</v>
      </c>
      <c r="AY153" s="18" t="s">
        <v>162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34</v>
      </c>
      <c r="BK153" s="233">
        <f>ROUND(I153*H153,1)</f>
        <v>0</v>
      </c>
      <c r="BL153" s="18" t="s">
        <v>34</v>
      </c>
      <c r="BM153" s="232" t="s">
        <v>2065</v>
      </c>
    </row>
    <row r="154" s="2" customFormat="1" ht="16.5" customHeight="1">
      <c r="A154" s="39"/>
      <c r="B154" s="40"/>
      <c r="C154" s="267" t="s">
        <v>389</v>
      </c>
      <c r="D154" s="267" t="s">
        <v>250</v>
      </c>
      <c r="E154" s="268" t="s">
        <v>2066</v>
      </c>
      <c r="F154" s="269" t="s">
        <v>2067</v>
      </c>
      <c r="G154" s="270" t="s">
        <v>2039</v>
      </c>
      <c r="H154" s="271">
        <v>2</v>
      </c>
      <c r="I154" s="272"/>
      <c r="J154" s="273">
        <f>ROUND(I154*H154,1)</f>
        <v>0</v>
      </c>
      <c r="K154" s="274"/>
      <c r="L154" s="275"/>
      <c r="M154" s="276" t="s">
        <v>1</v>
      </c>
      <c r="N154" s="277" t="s">
        <v>43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371</v>
      </c>
      <c r="AT154" s="232" t="s">
        <v>250</v>
      </c>
      <c r="AU154" s="232" t="s">
        <v>34</v>
      </c>
      <c r="AY154" s="18" t="s">
        <v>162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34</v>
      </c>
      <c r="BK154" s="233">
        <f>ROUND(I154*H154,1)</f>
        <v>0</v>
      </c>
      <c r="BL154" s="18" t="s">
        <v>249</v>
      </c>
      <c r="BM154" s="232" t="s">
        <v>2068</v>
      </c>
    </row>
    <row r="155" s="2" customFormat="1" ht="16.5" customHeight="1">
      <c r="A155" s="39"/>
      <c r="B155" s="40"/>
      <c r="C155" s="220" t="s">
        <v>396</v>
      </c>
      <c r="D155" s="220" t="s">
        <v>164</v>
      </c>
      <c r="E155" s="221" t="s">
        <v>1999</v>
      </c>
      <c r="F155" s="222" t="s">
        <v>2000</v>
      </c>
      <c r="G155" s="223" t="s">
        <v>589</v>
      </c>
      <c r="H155" s="224">
        <v>50</v>
      </c>
      <c r="I155" s="225"/>
      <c r="J155" s="226">
        <f>ROUND(I155*H155,1)</f>
        <v>0</v>
      </c>
      <c r="K155" s="227"/>
      <c r="L155" s="45"/>
      <c r="M155" s="228" t="s">
        <v>1</v>
      </c>
      <c r="N155" s="229" t="s">
        <v>43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249</v>
      </c>
      <c r="AT155" s="232" t="s">
        <v>164</v>
      </c>
      <c r="AU155" s="232" t="s">
        <v>34</v>
      </c>
      <c r="AY155" s="18" t="s">
        <v>162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34</v>
      </c>
      <c r="BK155" s="233">
        <f>ROUND(I155*H155,1)</f>
        <v>0</v>
      </c>
      <c r="BL155" s="18" t="s">
        <v>249</v>
      </c>
      <c r="BM155" s="232" t="s">
        <v>2069</v>
      </c>
    </row>
    <row r="156" s="2" customFormat="1" ht="24.15" customHeight="1">
      <c r="A156" s="39"/>
      <c r="B156" s="40"/>
      <c r="C156" s="267" t="s">
        <v>400</v>
      </c>
      <c r="D156" s="267" t="s">
        <v>250</v>
      </c>
      <c r="E156" s="268" t="s">
        <v>2070</v>
      </c>
      <c r="F156" s="269" t="s">
        <v>2071</v>
      </c>
      <c r="G156" s="270" t="s">
        <v>1997</v>
      </c>
      <c r="H156" s="271">
        <v>50</v>
      </c>
      <c r="I156" s="272"/>
      <c r="J156" s="273">
        <f>ROUND(I156*H156,1)</f>
        <v>0</v>
      </c>
      <c r="K156" s="274"/>
      <c r="L156" s="275"/>
      <c r="M156" s="276" t="s">
        <v>1</v>
      </c>
      <c r="N156" s="277" t="s">
        <v>43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371</v>
      </c>
      <c r="AT156" s="232" t="s">
        <v>250</v>
      </c>
      <c r="AU156" s="232" t="s">
        <v>34</v>
      </c>
      <c r="AY156" s="18" t="s">
        <v>162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34</v>
      </c>
      <c r="BK156" s="233">
        <f>ROUND(I156*H156,1)</f>
        <v>0</v>
      </c>
      <c r="BL156" s="18" t="s">
        <v>249</v>
      </c>
      <c r="BM156" s="232" t="s">
        <v>2072</v>
      </c>
    </row>
    <row r="157" s="2" customFormat="1" ht="16.5" customHeight="1">
      <c r="A157" s="39"/>
      <c r="B157" s="40"/>
      <c r="C157" s="220" t="s">
        <v>404</v>
      </c>
      <c r="D157" s="220" t="s">
        <v>164</v>
      </c>
      <c r="E157" s="221" t="s">
        <v>1999</v>
      </c>
      <c r="F157" s="222" t="s">
        <v>2000</v>
      </c>
      <c r="G157" s="223" t="s">
        <v>589</v>
      </c>
      <c r="H157" s="224">
        <v>25</v>
      </c>
      <c r="I157" s="225"/>
      <c r="J157" s="226">
        <f>ROUND(I157*H157,1)</f>
        <v>0</v>
      </c>
      <c r="K157" s="227"/>
      <c r="L157" s="45"/>
      <c r="M157" s="228" t="s">
        <v>1</v>
      </c>
      <c r="N157" s="229" t="s">
        <v>43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249</v>
      </c>
      <c r="AT157" s="232" t="s">
        <v>164</v>
      </c>
      <c r="AU157" s="232" t="s">
        <v>34</v>
      </c>
      <c r="AY157" s="18" t="s">
        <v>162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34</v>
      </c>
      <c r="BK157" s="233">
        <f>ROUND(I157*H157,1)</f>
        <v>0</v>
      </c>
      <c r="BL157" s="18" t="s">
        <v>249</v>
      </c>
      <c r="BM157" s="232" t="s">
        <v>2073</v>
      </c>
    </row>
    <row r="158" s="2" customFormat="1" ht="24.15" customHeight="1">
      <c r="A158" s="39"/>
      <c r="B158" s="40"/>
      <c r="C158" s="267" t="s">
        <v>415</v>
      </c>
      <c r="D158" s="267" t="s">
        <v>250</v>
      </c>
      <c r="E158" s="268" t="s">
        <v>2006</v>
      </c>
      <c r="F158" s="269" t="s">
        <v>2007</v>
      </c>
      <c r="G158" s="270" t="s">
        <v>1997</v>
      </c>
      <c r="H158" s="271">
        <v>25</v>
      </c>
      <c r="I158" s="272"/>
      <c r="J158" s="273">
        <f>ROUND(I158*H158,1)</f>
        <v>0</v>
      </c>
      <c r="K158" s="274"/>
      <c r="L158" s="275"/>
      <c r="M158" s="276" t="s">
        <v>1</v>
      </c>
      <c r="N158" s="277" t="s">
        <v>43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371</v>
      </c>
      <c r="AT158" s="232" t="s">
        <v>250</v>
      </c>
      <c r="AU158" s="232" t="s">
        <v>34</v>
      </c>
      <c r="AY158" s="18" t="s">
        <v>162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34</v>
      </c>
      <c r="BK158" s="233">
        <f>ROUND(I158*H158,1)</f>
        <v>0</v>
      </c>
      <c r="BL158" s="18" t="s">
        <v>249</v>
      </c>
      <c r="BM158" s="232" t="s">
        <v>2074</v>
      </c>
    </row>
    <row r="159" s="2" customFormat="1" ht="16.5" customHeight="1">
      <c r="A159" s="39"/>
      <c r="B159" s="40"/>
      <c r="C159" s="220" t="s">
        <v>420</v>
      </c>
      <c r="D159" s="220" t="s">
        <v>164</v>
      </c>
      <c r="E159" s="221" t="s">
        <v>1999</v>
      </c>
      <c r="F159" s="222" t="s">
        <v>2000</v>
      </c>
      <c r="G159" s="223" t="s">
        <v>589</v>
      </c>
      <c r="H159" s="224">
        <v>18</v>
      </c>
      <c r="I159" s="225"/>
      <c r="J159" s="226">
        <f>ROUND(I159*H159,1)</f>
        <v>0</v>
      </c>
      <c r="K159" s="227"/>
      <c r="L159" s="45"/>
      <c r="M159" s="228" t="s">
        <v>1</v>
      </c>
      <c r="N159" s="229" t="s">
        <v>43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249</v>
      </c>
      <c r="AT159" s="232" t="s">
        <v>164</v>
      </c>
      <c r="AU159" s="232" t="s">
        <v>34</v>
      </c>
      <c r="AY159" s="18" t="s">
        <v>162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34</v>
      </c>
      <c r="BK159" s="233">
        <f>ROUND(I159*H159,1)</f>
        <v>0</v>
      </c>
      <c r="BL159" s="18" t="s">
        <v>249</v>
      </c>
      <c r="BM159" s="232" t="s">
        <v>2075</v>
      </c>
    </row>
    <row r="160" s="2" customFormat="1" ht="24.15" customHeight="1">
      <c r="A160" s="39"/>
      <c r="B160" s="40"/>
      <c r="C160" s="267" t="s">
        <v>456</v>
      </c>
      <c r="D160" s="267" t="s">
        <v>250</v>
      </c>
      <c r="E160" s="268" t="s">
        <v>2076</v>
      </c>
      <c r="F160" s="269" t="s">
        <v>2077</v>
      </c>
      <c r="G160" s="270" t="s">
        <v>1997</v>
      </c>
      <c r="H160" s="271">
        <v>18</v>
      </c>
      <c r="I160" s="272"/>
      <c r="J160" s="273">
        <f>ROUND(I160*H160,1)</f>
        <v>0</v>
      </c>
      <c r="K160" s="274"/>
      <c r="L160" s="275"/>
      <c r="M160" s="298" t="s">
        <v>1</v>
      </c>
      <c r="N160" s="299" t="s">
        <v>43</v>
      </c>
      <c r="O160" s="292"/>
      <c r="P160" s="293">
        <f>O160*H160</f>
        <v>0</v>
      </c>
      <c r="Q160" s="293">
        <v>0</v>
      </c>
      <c r="R160" s="293">
        <f>Q160*H160</f>
        <v>0</v>
      </c>
      <c r="S160" s="293">
        <v>0</v>
      </c>
      <c r="T160" s="29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371</v>
      </c>
      <c r="AT160" s="232" t="s">
        <v>250</v>
      </c>
      <c r="AU160" s="232" t="s">
        <v>34</v>
      </c>
      <c r="AY160" s="18" t="s">
        <v>162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34</v>
      </c>
      <c r="BK160" s="233">
        <f>ROUND(I160*H160,1)</f>
        <v>0</v>
      </c>
      <c r="BL160" s="18" t="s">
        <v>249</v>
      </c>
      <c r="BM160" s="232" t="s">
        <v>2078</v>
      </c>
    </row>
    <row r="161" s="2" customFormat="1" ht="6.96" customHeight="1">
      <c r="A161" s="39"/>
      <c r="B161" s="67"/>
      <c r="C161" s="68"/>
      <c r="D161" s="68"/>
      <c r="E161" s="68"/>
      <c r="F161" s="68"/>
      <c r="G161" s="68"/>
      <c r="H161" s="68"/>
      <c r="I161" s="68"/>
      <c r="J161" s="68"/>
      <c r="K161" s="68"/>
      <c r="L161" s="45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Rf9Y5oTJD1s1rFgEzKcwx30wFtJbWAXCVf7+ZROeX6pH9iF9SGe6eqQEUOPQk1h6YOZFmOMtd87xGNeC5gHqbA==" hashValue="nFsB387wU9MD5MTLkQFPEksV3FdZU3AFe1yfsyvQbnlsGyDBj4gRgA0xXNAPX4t6AViXKpf1Z7c2hzVJCJ83Qw==" algorithmName="SHA-512" password="CC35"/>
  <autoFilter ref="C117:K16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Realizace úspor energie ISŠ Moravská Třebová, 9. května 496-5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1970</v>
      </c>
      <c r="G12" s="39"/>
      <c r="H12" s="39"/>
      <c r="I12" s="141" t="s">
        <v>22</v>
      </c>
      <c r="J12" s="145" t="str">
        <f>'Rekapitulace stavby'!AN8</f>
        <v>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1971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ROUND((SUM(BE120:BE132)),  0)</f>
        <v>0</v>
      </c>
      <c r="G33" s="39"/>
      <c r="H33" s="39"/>
      <c r="I33" s="156">
        <v>0.20999999999999999</v>
      </c>
      <c r="J33" s="155">
        <f>ROUND(((SUM(BE120:BE132))*I33),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ROUND((SUM(BF120:BF132)),  0)</f>
        <v>0</v>
      </c>
      <c r="G34" s="39"/>
      <c r="H34" s="39"/>
      <c r="I34" s="156">
        <v>0.14999999999999999</v>
      </c>
      <c r="J34" s="155">
        <f>ROUND(((SUM(BF120:BF132))*I34),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ROUND((SUM(BG120:BG132)),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ROUND((SUM(BH120:BH132)),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ROUND((SUM(BI120:BI132)),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Realizace úspor energie ISŠ Moravská Třebová, 9. května 496-5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EL-02 - Připojení VZT jednotek v učebnách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Moravská Třebová</v>
      </c>
      <c r="G89" s="41"/>
      <c r="H89" s="41"/>
      <c r="I89" s="33" t="s">
        <v>22</v>
      </c>
      <c r="J89" s="80" t="str">
        <f>IF(J12="","",J12)</f>
        <v>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Pavel Matura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2080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2081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2082</v>
      </c>
      <c r="E99" s="183"/>
      <c r="F99" s="183"/>
      <c r="G99" s="183"/>
      <c r="H99" s="183"/>
      <c r="I99" s="183"/>
      <c r="J99" s="184">
        <f>J127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2083</v>
      </c>
      <c r="E100" s="183"/>
      <c r="F100" s="183"/>
      <c r="G100" s="183"/>
      <c r="H100" s="183"/>
      <c r="I100" s="183"/>
      <c r="J100" s="184">
        <f>J130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Realizace úspor energie ISŠ Moravská Třebová, 9. května 496-5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EL-02 - Připojení VZT jednotek v učebnách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Moravská Třebová</v>
      </c>
      <c r="G114" s="41"/>
      <c r="H114" s="41"/>
      <c r="I114" s="33" t="s">
        <v>22</v>
      </c>
      <c r="J114" s="80" t="str">
        <f>IF(J12="","",J12)</f>
        <v>1. 2. 2022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>Ing. Pavel Matura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148</v>
      </c>
      <c r="D119" s="195" t="s">
        <v>63</v>
      </c>
      <c r="E119" s="195" t="s">
        <v>59</v>
      </c>
      <c r="F119" s="195" t="s">
        <v>60</v>
      </c>
      <c r="G119" s="195" t="s">
        <v>149</v>
      </c>
      <c r="H119" s="195" t="s">
        <v>150</v>
      </c>
      <c r="I119" s="195" t="s">
        <v>151</v>
      </c>
      <c r="J119" s="196" t="s">
        <v>119</v>
      </c>
      <c r="K119" s="197" t="s">
        <v>152</v>
      </c>
      <c r="L119" s="198"/>
      <c r="M119" s="101" t="s">
        <v>1</v>
      </c>
      <c r="N119" s="102" t="s">
        <v>42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P121+P124+P127+P130</f>
        <v>0</v>
      </c>
      <c r="Q120" s="105"/>
      <c r="R120" s="201">
        <f>R121+R124+R127+R130</f>
        <v>0</v>
      </c>
      <c r="S120" s="105"/>
      <c r="T120" s="202">
        <f>T121+T124+T127+T130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121</v>
      </c>
      <c r="BK120" s="203">
        <f>BK121+BK124+BK127+BK130</f>
        <v>0</v>
      </c>
    </row>
    <row r="121" s="12" customFormat="1" ht="25.92" customHeight="1">
      <c r="A121" s="12"/>
      <c r="B121" s="204"/>
      <c r="C121" s="205"/>
      <c r="D121" s="206" t="s">
        <v>77</v>
      </c>
      <c r="E121" s="207" t="s">
        <v>2084</v>
      </c>
      <c r="F121" s="207" t="s">
        <v>2085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SUM(P122:P123)</f>
        <v>0</v>
      </c>
      <c r="Q121" s="212"/>
      <c r="R121" s="213">
        <f>SUM(R122:R123)</f>
        <v>0</v>
      </c>
      <c r="S121" s="212"/>
      <c r="T121" s="214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34</v>
      </c>
      <c r="AT121" s="216" t="s">
        <v>77</v>
      </c>
      <c r="AU121" s="216" t="s">
        <v>78</v>
      </c>
      <c r="AY121" s="215" t="s">
        <v>162</v>
      </c>
      <c r="BK121" s="217">
        <f>SUM(BK122:BK123)</f>
        <v>0</v>
      </c>
    </row>
    <row r="122" s="2" customFormat="1" ht="24.15" customHeight="1">
      <c r="A122" s="39"/>
      <c r="B122" s="40"/>
      <c r="C122" s="220" t="s">
        <v>34</v>
      </c>
      <c r="D122" s="220" t="s">
        <v>164</v>
      </c>
      <c r="E122" s="221" t="s">
        <v>2086</v>
      </c>
      <c r="F122" s="222" t="s">
        <v>2087</v>
      </c>
      <c r="G122" s="223" t="s">
        <v>392</v>
      </c>
      <c r="H122" s="224">
        <v>65</v>
      </c>
      <c r="I122" s="225"/>
      <c r="J122" s="226">
        <f>ROUND(I122*H122,1)</f>
        <v>0</v>
      </c>
      <c r="K122" s="227"/>
      <c r="L122" s="45"/>
      <c r="M122" s="228" t="s">
        <v>1</v>
      </c>
      <c r="N122" s="229" t="s">
        <v>43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249</v>
      </c>
      <c r="AT122" s="232" t="s">
        <v>164</v>
      </c>
      <c r="AU122" s="232" t="s">
        <v>34</v>
      </c>
      <c r="AY122" s="18" t="s">
        <v>162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34</v>
      </c>
      <c r="BK122" s="233">
        <f>ROUND(I122*H122,1)</f>
        <v>0</v>
      </c>
      <c r="BL122" s="18" t="s">
        <v>249</v>
      </c>
      <c r="BM122" s="232" t="s">
        <v>2088</v>
      </c>
    </row>
    <row r="123" s="2" customFormat="1" ht="16.5" customHeight="1">
      <c r="A123" s="39"/>
      <c r="B123" s="40"/>
      <c r="C123" s="267" t="s">
        <v>87</v>
      </c>
      <c r="D123" s="267" t="s">
        <v>250</v>
      </c>
      <c r="E123" s="268" t="s">
        <v>2089</v>
      </c>
      <c r="F123" s="269" t="s">
        <v>2090</v>
      </c>
      <c r="G123" s="270" t="s">
        <v>392</v>
      </c>
      <c r="H123" s="271">
        <v>65</v>
      </c>
      <c r="I123" s="272"/>
      <c r="J123" s="273">
        <f>ROUND(I123*H123,1)</f>
        <v>0</v>
      </c>
      <c r="K123" s="274"/>
      <c r="L123" s="275"/>
      <c r="M123" s="276" t="s">
        <v>1</v>
      </c>
      <c r="N123" s="277" t="s">
        <v>43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371</v>
      </c>
      <c r="AT123" s="232" t="s">
        <v>250</v>
      </c>
      <c r="AU123" s="232" t="s">
        <v>34</v>
      </c>
      <c r="AY123" s="18" t="s">
        <v>162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34</v>
      </c>
      <c r="BK123" s="233">
        <f>ROUND(I123*H123,1)</f>
        <v>0</v>
      </c>
      <c r="BL123" s="18" t="s">
        <v>249</v>
      </c>
      <c r="BM123" s="232" t="s">
        <v>2091</v>
      </c>
    </row>
    <row r="124" s="12" customFormat="1" ht="25.92" customHeight="1">
      <c r="A124" s="12"/>
      <c r="B124" s="204"/>
      <c r="C124" s="205"/>
      <c r="D124" s="206" t="s">
        <v>77</v>
      </c>
      <c r="E124" s="207" t="s">
        <v>2092</v>
      </c>
      <c r="F124" s="207" t="s">
        <v>2093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SUM(P125:P126)</f>
        <v>0</v>
      </c>
      <c r="Q124" s="212"/>
      <c r="R124" s="213">
        <f>SUM(R125:R126)</f>
        <v>0</v>
      </c>
      <c r="S124" s="212"/>
      <c r="T124" s="214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34</v>
      </c>
      <c r="AT124" s="216" t="s">
        <v>77</v>
      </c>
      <c r="AU124" s="216" t="s">
        <v>78</v>
      </c>
      <c r="AY124" s="215" t="s">
        <v>162</v>
      </c>
      <c r="BK124" s="217">
        <f>SUM(BK125:BK126)</f>
        <v>0</v>
      </c>
    </row>
    <row r="125" s="2" customFormat="1" ht="24.15" customHeight="1">
      <c r="A125" s="39"/>
      <c r="B125" s="40"/>
      <c r="C125" s="220" t="s">
        <v>181</v>
      </c>
      <c r="D125" s="220" t="s">
        <v>164</v>
      </c>
      <c r="E125" s="221" t="s">
        <v>2094</v>
      </c>
      <c r="F125" s="222" t="s">
        <v>2095</v>
      </c>
      <c r="G125" s="223" t="s">
        <v>589</v>
      </c>
      <c r="H125" s="224">
        <v>13</v>
      </c>
      <c r="I125" s="225"/>
      <c r="J125" s="226">
        <f>ROUND(I125*H125,1)</f>
        <v>0</v>
      </c>
      <c r="K125" s="227"/>
      <c r="L125" s="45"/>
      <c r="M125" s="228" t="s">
        <v>1</v>
      </c>
      <c r="N125" s="229" t="s">
        <v>43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2096</v>
      </c>
      <c r="AT125" s="232" t="s">
        <v>164</v>
      </c>
      <c r="AU125" s="232" t="s">
        <v>34</v>
      </c>
      <c r="AY125" s="18" t="s">
        <v>162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34</v>
      </c>
      <c r="BK125" s="233">
        <f>ROUND(I125*H125,1)</f>
        <v>0</v>
      </c>
      <c r="BL125" s="18" t="s">
        <v>2096</v>
      </c>
      <c r="BM125" s="232" t="s">
        <v>2097</v>
      </c>
    </row>
    <row r="126" s="2" customFormat="1" ht="24.15" customHeight="1">
      <c r="A126" s="39"/>
      <c r="B126" s="40"/>
      <c r="C126" s="267" t="s">
        <v>168</v>
      </c>
      <c r="D126" s="267" t="s">
        <v>250</v>
      </c>
      <c r="E126" s="268" t="s">
        <v>2098</v>
      </c>
      <c r="F126" s="269" t="s">
        <v>2099</v>
      </c>
      <c r="G126" s="270" t="s">
        <v>2039</v>
      </c>
      <c r="H126" s="271">
        <v>13</v>
      </c>
      <c r="I126" s="272"/>
      <c r="J126" s="273">
        <f>ROUND(I126*H126,1)</f>
        <v>0</v>
      </c>
      <c r="K126" s="274"/>
      <c r="L126" s="275"/>
      <c r="M126" s="276" t="s">
        <v>1</v>
      </c>
      <c r="N126" s="277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2096</v>
      </c>
      <c r="AT126" s="232" t="s">
        <v>250</v>
      </c>
      <c r="AU126" s="232" t="s">
        <v>34</v>
      </c>
      <c r="AY126" s="18" t="s">
        <v>162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34</v>
      </c>
      <c r="BK126" s="233">
        <f>ROUND(I126*H126,1)</f>
        <v>0</v>
      </c>
      <c r="BL126" s="18" t="s">
        <v>2096</v>
      </c>
      <c r="BM126" s="232" t="s">
        <v>2100</v>
      </c>
    </row>
    <row r="127" s="12" customFormat="1" ht="25.92" customHeight="1">
      <c r="A127" s="12"/>
      <c r="B127" s="204"/>
      <c r="C127" s="205"/>
      <c r="D127" s="206" t="s">
        <v>77</v>
      </c>
      <c r="E127" s="207" t="s">
        <v>2101</v>
      </c>
      <c r="F127" s="207" t="s">
        <v>2102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SUM(P128:P129)</f>
        <v>0</v>
      </c>
      <c r="Q127" s="212"/>
      <c r="R127" s="213">
        <f>SUM(R128:R129)</f>
        <v>0</v>
      </c>
      <c r="S127" s="212"/>
      <c r="T127" s="214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34</v>
      </c>
      <c r="AT127" s="216" t="s">
        <v>77</v>
      </c>
      <c r="AU127" s="216" t="s">
        <v>78</v>
      </c>
      <c r="AY127" s="215" t="s">
        <v>162</v>
      </c>
      <c r="BK127" s="217">
        <f>SUM(BK128:BK129)</f>
        <v>0</v>
      </c>
    </row>
    <row r="128" s="2" customFormat="1" ht="24.15" customHeight="1">
      <c r="A128" s="39"/>
      <c r="B128" s="40"/>
      <c r="C128" s="220" t="s">
        <v>194</v>
      </c>
      <c r="D128" s="220" t="s">
        <v>164</v>
      </c>
      <c r="E128" s="221" t="s">
        <v>2103</v>
      </c>
      <c r="F128" s="222" t="s">
        <v>2104</v>
      </c>
      <c r="G128" s="223" t="s">
        <v>392</v>
      </c>
      <c r="H128" s="224">
        <v>65</v>
      </c>
      <c r="I128" s="225"/>
      <c r="J128" s="226">
        <f>ROUND(I128*H128,1)</f>
        <v>0</v>
      </c>
      <c r="K128" s="227"/>
      <c r="L128" s="45"/>
      <c r="M128" s="228" t="s">
        <v>1</v>
      </c>
      <c r="N128" s="229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249</v>
      </c>
      <c r="AT128" s="232" t="s">
        <v>164</v>
      </c>
      <c r="AU128" s="232" t="s">
        <v>34</v>
      </c>
      <c r="AY128" s="18" t="s">
        <v>162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34</v>
      </c>
      <c r="BK128" s="233">
        <f>ROUND(I128*H128,1)</f>
        <v>0</v>
      </c>
      <c r="BL128" s="18" t="s">
        <v>249</v>
      </c>
      <c r="BM128" s="232" t="s">
        <v>2105</v>
      </c>
    </row>
    <row r="129" s="2" customFormat="1" ht="33" customHeight="1">
      <c r="A129" s="39"/>
      <c r="B129" s="40"/>
      <c r="C129" s="267" t="s">
        <v>201</v>
      </c>
      <c r="D129" s="267" t="s">
        <v>250</v>
      </c>
      <c r="E129" s="268" t="s">
        <v>2106</v>
      </c>
      <c r="F129" s="269" t="s">
        <v>2107</v>
      </c>
      <c r="G129" s="270" t="s">
        <v>250</v>
      </c>
      <c r="H129" s="271">
        <v>65</v>
      </c>
      <c r="I129" s="272"/>
      <c r="J129" s="273">
        <f>ROUND(I129*H129,1)</f>
        <v>0</v>
      </c>
      <c r="K129" s="274"/>
      <c r="L129" s="275"/>
      <c r="M129" s="276" t="s">
        <v>1</v>
      </c>
      <c r="N129" s="277" t="s">
        <v>43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371</v>
      </c>
      <c r="AT129" s="232" t="s">
        <v>250</v>
      </c>
      <c r="AU129" s="232" t="s">
        <v>34</v>
      </c>
      <c r="AY129" s="18" t="s">
        <v>162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34</v>
      </c>
      <c r="BK129" s="233">
        <f>ROUND(I129*H129,1)</f>
        <v>0</v>
      </c>
      <c r="BL129" s="18" t="s">
        <v>249</v>
      </c>
      <c r="BM129" s="232" t="s">
        <v>2108</v>
      </c>
    </row>
    <row r="130" s="12" customFormat="1" ht="25.92" customHeight="1">
      <c r="A130" s="12"/>
      <c r="B130" s="204"/>
      <c r="C130" s="205"/>
      <c r="D130" s="206" t="s">
        <v>77</v>
      </c>
      <c r="E130" s="207" t="s">
        <v>2109</v>
      </c>
      <c r="F130" s="207" t="s">
        <v>2110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SUM(P131:P132)</f>
        <v>0</v>
      </c>
      <c r="Q130" s="212"/>
      <c r="R130" s="213">
        <f>SUM(R131:R132)</f>
        <v>0</v>
      </c>
      <c r="S130" s="212"/>
      <c r="T130" s="214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34</v>
      </c>
      <c r="AT130" s="216" t="s">
        <v>77</v>
      </c>
      <c r="AU130" s="216" t="s">
        <v>78</v>
      </c>
      <c r="AY130" s="215" t="s">
        <v>162</v>
      </c>
      <c r="BK130" s="217">
        <f>SUM(BK131:BK132)</f>
        <v>0</v>
      </c>
    </row>
    <row r="131" s="2" customFormat="1" ht="16.5" customHeight="1">
      <c r="A131" s="39"/>
      <c r="B131" s="40"/>
      <c r="C131" s="220" t="s">
        <v>205</v>
      </c>
      <c r="D131" s="220" t="s">
        <v>164</v>
      </c>
      <c r="E131" s="221" t="s">
        <v>2111</v>
      </c>
      <c r="F131" s="222" t="s">
        <v>2112</v>
      </c>
      <c r="G131" s="223" t="s">
        <v>589</v>
      </c>
      <c r="H131" s="224">
        <v>13</v>
      </c>
      <c r="I131" s="225"/>
      <c r="J131" s="226">
        <f>ROUND(I131*H131,1)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249</v>
      </c>
      <c r="AT131" s="232" t="s">
        <v>164</v>
      </c>
      <c r="AU131" s="232" t="s">
        <v>34</v>
      </c>
      <c r="AY131" s="18" t="s">
        <v>162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34</v>
      </c>
      <c r="BK131" s="233">
        <f>ROUND(I131*H131,1)</f>
        <v>0</v>
      </c>
      <c r="BL131" s="18" t="s">
        <v>249</v>
      </c>
      <c r="BM131" s="232" t="s">
        <v>2113</v>
      </c>
    </row>
    <row r="132" s="2" customFormat="1" ht="24.15" customHeight="1">
      <c r="A132" s="39"/>
      <c r="B132" s="40"/>
      <c r="C132" s="267" t="s">
        <v>210</v>
      </c>
      <c r="D132" s="267" t="s">
        <v>250</v>
      </c>
      <c r="E132" s="268" t="s">
        <v>2114</v>
      </c>
      <c r="F132" s="269" t="s">
        <v>2115</v>
      </c>
      <c r="G132" s="270" t="s">
        <v>1997</v>
      </c>
      <c r="H132" s="271">
        <v>13</v>
      </c>
      <c r="I132" s="272"/>
      <c r="J132" s="273">
        <f>ROUND(I132*H132,1)</f>
        <v>0</v>
      </c>
      <c r="K132" s="274"/>
      <c r="L132" s="275"/>
      <c r="M132" s="298" t="s">
        <v>1</v>
      </c>
      <c r="N132" s="299" t="s">
        <v>43</v>
      </c>
      <c r="O132" s="292"/>
      <c r="P132" s="293">
        <f>O132*H132</f>
        <v>0</v>
      </c>
      <c r="Q132" s="293">
        <v>0</v>
      </c>
      <c r="R132" s="293">
        <f>Q132*H132</f>
        <v>0</v>
      </c>
      <c r="S132" s="293">
        <v>0</v>
      </c>
      <c r="T132" s="29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371</v>
      </c>
      <c r="AT132" s="232" t="s">
        <v>250</v>
      </c>
      <c r="AU132" s="232" t="s">
        <v>34</v>
      </c>
      <c r="AY132" s="18" t="s">
        <v>162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34</v>
      </c>
      <c r="BK132" s="233">
        <f>ROUND(I132*H132,1)</f>
        <v>0</v>
      </c>
      <c r="BL132" s="18" t="s">
        <v>249</v>
      </c>
      <c r="BM132" s="232" t="s">
        <v>2116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Xb+CCk7iJBJa3/MOZRZ63/cocLQ5BZkz7wy/WkvhggN7WuvGWi6JppxlRLEKDkDRVWMZlBaz2EuEFeQ9ORLTxA==" hashValue="BB+LUGT377lnQckUm+XLSbgT+tr4goLMUyMw/tNPpVvkBbKNXk5j3ZywqliEoWgEJuAM1epTcJgMWIq5Ne3dhg==" algorithmName="SHA-512" password="CC35"/>
  <autoFilter ref="C119:K13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Realizace úspor energie ISŠ Moravská Třebová, 9. května 496-5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1970</v>
      </c>
      <c r="G12" s="39"/>
      <c r="H12" s="39"/>
      <c r="I12" s="141" t="s">
        <v>22</v>
      </c>
      <c r="J12" s="145" t="str">
        <f>'Rekapitulace stavby'!AN8</f>
        <v>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1971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ROUND((SUM(BE118:BE125)),  0)</f>
        <v>0</v>
      </c>
      <c r="G33" s="39"/>
      <c r="H33" s="39"/>
      <c r="I33" s="156">
        <v>0.20999999999999999</v>
      </c>
      <c r="J33" s="155">
        <f>ROUND(((SUM(BE118:BE125))*I33),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ROUND((SUM(BF118:BF125)),  0)</f>
        <v>0</v>
      </c>
      <c r="G34" s="39"/>
      <c r="H34" s="39"/>
      <c r="I34" s="156">
        <v>0.14999999999999999</v>
      </c>
      <c r="J34" s="155">
        <f>ROUND(((SUM(BF118:BF125))*I34),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ROUND((SUM(BG118:BG125)),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ROUND((SUM(BH118:BH125)),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ROUND((SUM(BI118:BI125)),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Realizace úspor energie ISŠ Moravská Třebová, 9. května 496-5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EL-03 - 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Moravská Třebová</v>
      </c>
      <c r="G89" s="41"/>
      <c r="H89" s="41"/>
      <c r="I89" s="33" t="s">
        <v>22</v>
      </c>
      <c r="J89" s="80" t="str">
        <f>IF(J12="","",J12)</f>
        <v>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Pavel Matura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2118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2119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Realizace úspor energie ISŠ Moravská Třebová, 9. května 496-5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EL-03 - VRN - Vedlejší rozpočtové náklady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Moravská Třebová</v>
      </c>
      <c r="G112" s="41"/>
      <c r="H112" s="41"/>
      <c r="I112" s="33" t="s">
        <v>22</v>
      </c>
      <c r="J112" s="80" t="str">
        <f>IF(J12="","",J12)</f>
        <v>1. 2. 2022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30</v>
      </c>
      <c r="J114" s="37" t="str">
        <f>E21</f>
        <v>Ing. Pavel Matura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35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148</v>
      </c>
      <c r="D117" s="195" t="s">
        <v>63</v>
      </c>
      <c r="E117" s="195" t="s">
        <v>59</v>
      </c>
      <c r="F117" s="195" t="s">
        <v>60</v>
      </c>
      <c r="G117" s="195" t="s">
        <v>149</v>
      </c>
      <c r="H117" s="195" t="s">
        <v>150</v>
      </c>
      <c r="I117" s="195" t="s">
        <v>151</v>
      </c>
      <c r="J117" s="196" t="s">
        <v>119</v>
      </c>
      <c r="K117" s="197" t="s">
        <v>152</v>
      </c>
      <c r="L117" s="198"/>
      <c r="M117" s="101" t="s">
        <v>1</v>
      </c>
      <c r="N117" s="102" t="s">
        <v>42</v>
      </c>
      <c r="O117" s="102" t="s">
        <v>153</v>
      </c>
      <c r="P117" s="102" t="s">
        <v>154</v>
      </c>
      <c r="Q117" s="102" t="s">
        <v>155</v>
      </c>
      <c r="R117" s="102" t="s">
        <v>156</v>
      </c>
      <c r="S117" s="102" t="s">
        <v>157</v>
      </c>
      <c r="T117" s="103" t="s">
        <v>158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159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P119+P124</f>
        <v>0</v>
      </c>
      <c r="Q118" s="105"/>
      <c r="R118" s="201">
        <f>R119+R124</f>
        <v>0</v>
      </c>
      <c r="S118" s="105"/>
      <c r="T118" s="202">
        <f>T119+T124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121</v>
      </c>
      <c r="BK118" s="203">
        <f>BK119+BK124</f>
        <v>0</v>
      </c>
    </row>
    <row r="119" s="12" customFormat="1" ht="25.92" customHeight="1">
      <c r="A119" s="12"/>
      <c r="B119" s="204"/>
      <c r="C119" s="205"/>
      <c r="D119" s="206" t="s">
        <v>77</v>
      </c>
      <c r="E119" s="207" t="s">
        <v>2120</v>
      </c>
      <c r="F119" s="207" t="s">
        <v>2121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SUM(P120:P123)</f>
        <v>0</v>
      </c>
      <c r="Q119" s="212"/>
      <c r="R119" s="213">
        <f>SUM(R120:R123)</f>
        <v>0</v>
      </c>
      <c r="S119" s="212"/>
      <c r="T119" s="214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34</v>
      </c>
      <c r="AT119" s="216" t="s">
        <v>77</v>
      </c>
      <c r="AU119" s="216" t="s">
        <v>78</v>
      </c>
      <c r="AY119" s="215" t="s">
        <v>162</v>
      </c>
      <c r="BK119" s="217">
        <f>SUM(BK120:BK123)</f>
        <v>0</v>
      </c>
    </row>
    <row r="120" s="2" customFormat="1" ht="24.15" customHeight="1">
      <c r="A120" s="39"/>
      <c r="B120" s="40"/>
      <c r="C120" s="220" t="s">
        <v>181</v>
      </c>
      <c r="D120" s="220" t="s">
        <v>164</v>
      </c>
      <c r="E120" s="221" t="s">
        <v>2122</v>
      </c>
      <c r="F120" s="222" t="s">
        <v>2123</v>
      </c>
      <c r="G120" s="223" t="s">
        <v>2124</v>
      </c>
      <c r="H120" s="224">
        <v>12</v>
      </c>
      <c r="I120" s="225"/>
      <c r="J120" s="226">
        <f>ROUND(I120*H120,1)</f>
        <v>0</v>
      </c>
      <c r="K120" s="227"/>
      <c r="L120" s="45"/>
      <c r="M120" s="228" t="s">
        <v>1</v>
      </c>
      <c r="N120" s="229" t="s">
        <v>43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168</v>
      </c>
      <c r="AT120" s="232" t="s">
        <v>164</v>
      </c>
      <c r="AU120" s="232" t="s">
        <v>34</v>
      </c>
      <c r="AY120" s="18" t="s">
        <v>162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8" t="s">
        <v>34</v>
      </c>
      <c r="BK120" s="233">
        <f>ROUND(I120*H120,1)</f>
        <v>0</v>
      </c>
      <c r="BL120" s="18" t="s">
        <v>168</v>
      </c>
      <c r="BM120" s="232" t="s">
        <v>2125</v>
      </c>
    </row>
    <row r="121" s="2" customFormat="1" ht="16.5" customHeight="1">
      <c r="A121" s="39"/>
      <c r="B121" s="40"/>
      <c r="C121" s="220" t="s">
        <v>168</v>
      </c>
      <c r="D121" s="220" t="s">
        <v>164</v>
      </c>
      <c r="E121" s="221" t="s">
        <v>2126</v>
      </c>
      <c r="F121" s="222" t="s">
        <v>2127</v>
      </c>
      <c r="G121" s="223" t="s">
        <v>2128</v>
      </c>
      <c r="H121" s="224">
        <v>12</v>
      </c>
      <c r="I121" s="225"/>
      <c r="J121" s="226">
        <f>ROUND(I121*H121,1)</f>
        <v>0</v>
      </c>
      <c r="K121" s="227"/>
      <c r="L121" s="45"/>
      <c r="M121" s="228" t="s">
        <v>1</v>
      </c>
      <c r="N121" s="229" t="s">
        <v>43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168</v>
      </c>
      <c r="AT121" s="232" t="s">
        <v>164</v>
      </c>
      <c r="AU121" s="232" t="s">
        <v>34</v>
      </c>
      <c r="AY121" s="18" t="s">
        <v>162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34</v>
      </c>
      <c r="BK121" s="233">
        <f>ROUND(I121*H121,1)</f>
        <v>0</v>
      </c>
      <c r="BL121" s="18" t="s">
        <v>168</v>
      </c>
      <c r="BM121" s="232" t="s">
        <v>2129</v>
      </c>
    </row>
    <row r="122" s="2" customFormat="1" ht="24.15" customHeight="1">
      <c r="A122" s="39"/>
      <c r="B122" s="40"/>
      <c r="C122" s="220" t="s">
        <v>194</v>
      </c>
      <c r="D122" s="220" t="s">
        <v>164</v>
      </c>
      <c r="E122" s="221" t="s">
        <v>2130</v>
      </c>
      <c r="F122" s="222" t="s">
        <v>2131</v>
      </c>
      <c r="G122" s="223" t="s">
        <v>2128</v>
      </c>
      <c r="H122" s="224">
        <v>2</v>
      </c>
      <c r="I122" s="225"/>
      <c r="J122" s="226">
        <f>ROUND(I122*H122,1)</f>
        <v>0</v>
      </c>
      <c r="K122" s="227"/>
      <c r="L122" s="45"/>
      <c r="M122" s="228" t="s">
        <v>1</v>
      </c>
      <c r="N122" s="229" t="s">
        <v>43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168</v>
      </c>
      <c r="AT122" s="232" t="s">
        <v>164</v>
      </c>
      <c r="AU122" s="232" t="s">
        <v>34</v>
      </c>
      <c r="AY122" s="18" t="s">
        <v>162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34</v>
      </c>
      <c r="BK122" s="233">
        <f>ROUND(I122*H122,1)</f>
        <v>0</v>
      </c>
      <c r="BL122" s="18" t="s">
        <v>168</v>
      </c>
      <c r="BM122" s="232" t="s">
        <v>2132</v>
      </c>
    </row>
    <row r="123" s="2" customFormat="1" ht="21.75" customHeight="1">
      <c r="A123" s="39"/>
      <c r="B123" s="40"/>
      <c r="C123" s="220" t="s">
        <v>201</v>
      </c>
      <c r="D123" s="220" t="s">
        <v>164</v>
      </c>
      <c r="E123" s="221" t="s">
        <v>2133</v>
      </c>
      <c r="F123" s="222" t="s">
        <v>2134</v>
      </c>
      <c r="G123" s="223" t="s">
        <v>589</v>
      </c>
      <c r="H123" s="224">
        <v>12</v>
      </c>
      <c r="I123" s="225"/>
      <c r="J123" s="226">
        <f>ROUND(I123*H123,1)</f>
        <v>0</v>
      </c>
      <c r="K123" s="227"/>
      <c r="L123" s="45"/>
      <c r="M123" s="228" t="s">
        <v>1</v>
      </c>
      <c r="N123" s="229" t="s">
        <v>43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168</v>
      </c>
      <c r="AT123" s="232" t="s">
        <v>164</v>
      </c>
      <c r="AU123" s="232" t="s">
        <v>34</v>
      </c>
      <c r="AY123" s="18" t="s">
        <v>162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34</v>
      </c>
      <c r="BK123" s="233">
        <f>ROUND(I123*H123,1)</f>
        <v>0</v>
      </c>
      <c r="BL123" s="18" t="s">
        <v>168</v>
      </c>
      <c r="BM123" s="232" t="s">
        <v>2135</v>
      </c>
    </row>
    <row r="124" s="12" customFormat="1" ht="25.92" customHeight="1">
      <c r="A124" s="12"/>
      <c r="B124" s="204"/>
      <c r="C124" s="205"/>
      <c r="D124" s="206" t="s">
        <v>77</v>
      </c>
      <c r="E124" s="207" t="s">
        <v>2136</v>
      </c>
      <c r="F124" s="207" t="s">
        <v>2137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</f>
        <v>0</v>
      </c>
      <c r="Q124" s="212"/>
      <c r="R124" s="213">
        <f>R125</f>
        <v>0</v>
      </c>
      <c r="S124" s="212"/>
      <c r="T124" s="21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34</v>
      </c>
      <c r="AT124" s="216" t="s">
        <v>77</v>
      </c>
      <c r="AU124" s="216" t="s">
        <v>78</v>
      </c>
      <c r="AY124" s="215" t="s">
        <v>162</v>
      </c>
      <c r="BK124" s="217">
        <f>BK125</f>
        <v>0</v>
      </c>
    </row>
    <row r="125" s="2" customFormat="1" ht="16.5" customHeight="1">
      <c r="A125" s="39"/>
      <c r="B125" s="40"/>
      <c r="C125" s="220" t="s">
        <v>205</v>
      </c>
      <c r="D125" s="220" t="s">
        <v>164</v>
      </c>
      <c r="E125" s="221" t="s">
        <v>2138</v>
      </c>
      <c r="F125" s="222" t="s">
        <v>2139</v>
      </c>
      <c r="G125" s="223" t="s">
        <v>1253</v>
      </c>
      <c r="H125" s="224">
        <v>7</v>
      </c>
      <c r="I125" s="225"/>
      <c r="J125" s="226">
        <f>ROUND(I125*H125,1)</f>
        <v>0</v>
      </c>
      <c r="K125" s="227"/>
      <c r="L125" s="45"/>
      <c r="M125" s="290" t="s">
        <v>1</v>
      </c>
      <c r="N125" s="291" t="s">
        <v>43</v>
      </c>
      <c r="O125" s="292"/>
      <c r="P125" s="293">
        <f>O125*H125</f>
        <v>0</v>
      </c>
      <c r="Q125" s="293">
        <v>0</v>
      </c>
      <c r="R125" s="293">
        <f>Q125*H125</f>
        <v>0</v>
      </c>
      <c r="S125" s="293">
        <v>0</v>
      </c>
      <c r="T125" s="29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168</v>
      </c>
      <c r="AT125" s="232" t="s">
        <v>164</v>
      </c>
      <c r="AU125" s="232" t="s">
        <v>34</v>
      </c>
      <c r="AY125" s="18" t="s">
        <v>162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34</v>
      </c>
      <c r="BK125" s="233">
        <f>ROUND(I125*H125,1)</f>
        <v>0</v>
      </c>
      <c r="BL125" s="18" t="s">
        <v>168</v>
      </c>
      <c r="BM125" s="232" t="s">
        <v>2140</v>
      </c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B91d8tpWS7HncfItAlrqb4+XP02zmKY5ZJhvHNVvdeybijhhdkNoZfaCjN8oGGpU/3EtPXxX1JxtHi/2pq32OQ==" hashValue="ao34vAlWEAqEuIteKJ0bf6J1CZ2w+Qm2To4Vp2fUF7gL17cSgIfoEGMfu4akIgV7i6ExlGoOXVaCQjdALAS+Qg==" algorithmName="SHA-512" password="CC35"/>
  <autoFilter ref="C117:K1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Realizace úspor energie ISŠ Moravská Třebová, 9. května 496-5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1970</v>
      </c>
      <c r="G12" s="39"/>
      <c r="H12" s="39"/>
      <c r="I12" s="141" t="s">
        <v>22</v>
      </c>
      <c r="J12" s="145" t="str">
        <f>'Rekapitulace stavby'!AN8</f>
        <v>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1971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ROUND((SUM(BE118:BE130)),  0)</f>
        <v>0</v>
      </c>
      <c r="G33" s="39"/>
      <c r="H33" s="39"/>
      <c r="I33" s="156">
        <v>0.20999999999999999</v>
      </c>
      <c r="J33" s="155">
        <f>ROUND(((SUM(BE118:BE130))*I33),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ROUND((SUM(BF118:BF130)),  0)</f>
        <v>0</v>
      </c>
      <c r="G34" s="39"/>
      <c r="H34" s="39"/>
      <c r="I34" s="156">
        <v>0.14999999999999999</v>
      </c>
      <c r="J34" s="155">
        <f>ROUND(((SUM(BF118:BF130))*I34),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ROUND((SUM(BG118:BG130)),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ROUND((SUM(BH118:BH130)),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ROUND((SUM(BI118:BI130)),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Realizace úspor energie ISŠ Moravská Třebová, 9. května 496-5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EL-04 - Nová svítidla a vypínače na fasádě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Moravská Třebová</v>
      </c>
      <c r="G89" s="41"/>
      <c r="H89" s="41"/>
      <c r="I89" s="33" t="s">
        <v>22</v>
      </c>
      <c r="J89" s="80" t="str">
        <f>IF(J12="","",J12)</f>
        <v>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Pavel Matura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2142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2143</v>
      </c>
      <c r="E98" s="183"/>
      <c r="F98" s="183"/>
      <c r="G98" s="183"/>
      <c r="H98" s="183"/>
      <c r="I98" s="183"/>
      <c r="J98" s="184">
        <f>J125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Realizace úspor energie ISŠ Moravská Třebová, 9. května 496-5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EL-04 - Nová svítidla a vypínače na fasádě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Moravská Třebová</v>
      </c>
      <c r="G112" s="41"/>
      <c r="H112" s="41"/>
      <c r="I112" s="33" t="s">
        <v>22</v>
      </c>
      <c r="J112" s="80" t="str">
        <f>IF(J12="","",J12)</f>
        <v>1. 2. 2022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30</v>
      </c>
      <c r="J114" s="37" t="str">
        <f>E21</f>
        <v>Ing. Pavel Matura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35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148</v>
      </c>
      <c r="D117" s="195" t="s">
        <v>63</v>
      </c>
      <c r="E117" s="195" t="s">
        <v>59</v>
      </c>
      <c r="F117" s="195" t="s">
        <v>60</v>
      </c>
      <c r="G117" s="195" t="s">
        <v>149</v>
      </c>
      <c r="H117" s="195" t="s">
        <v>150</v>
      </c>
      <c r="I117" s="195" t="s">
        <v>151</v>
      </c>
      <c r="J117" s="196" t="s">
        <v>119</v>
      </c>
      <c r="K117" s="197" t="s">
        <v>152</v>
      </c>
      <c r="L117" s="198"/>
      <c r="M117" s="101" t="s">
        <v>1</v>
      </c>
      <c r="N117" s="102" t="s">
        <v>42</v>
      </c>
      <c r="O117" s="102" t="s">
        <v>153</v>
      </c>
      <c r="P117" s="102" t="s">
        <v>154</v>
      </c>
      <c r="Q117" s="102" t="s">
        <v>155</v>
      </c>
      <c r="R117" s="102" t="s">
        <v>156</v>
      </c>
      <c r="S117" s="102" t="s">
        <v>157</v>
      </c>
      <c r="T117" s="103" t="s">
        <v>158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159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P119+P125</f>
        <v>0</v>
      </c>
      <c r="Q118" s="105"/>
      <c r="R118" s="201">
        <f>R119+R125</f>
        <v>0</v>
      </c>
      <c r="S118" s="105"/>
      <c r="T118" s="202">
        <f>T119+T125</f>
        <v>0.0034740000000000001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121</v>
      </c>
      <c r="BK118" s="203">
        <f>BK119+BK125</f>
        <v>0</v>
      </c>
    </row>
    <row r="119" s="12" customFormat="1" ht="25.92" customHeight="1">
      <c r="A119" s="12"/>
      <c r="B119" s="204"/>
      <c r="C119" s="205"/>
      <c r="D119" s="206" t="s">
        <v>77</v>
      </c>
      <c r="E119" s="207" t="s">
        <v>2144</v>
      </c>
      <c r="F119" s="207" t="s">
        <v>2145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SUM(P120:P124)</f>
        <v>0</v>
      </c>
      <c r="Q119" s="212"/>
      <c r="R119" s="213">
        <f>SUM(R120:R124)</f>
        <v>0</v>
      </c>
      <c r="S119" s="212"/>
      <c r="T119" s="214">
        <f>SUM(T120:T124)</f>
        <v>0.0030000000000000001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34</v>
      </c>
      <c r="AT119" s="216" t="s">
        <v>77</v>
      </c>
      <c r="AU119" s="216" t="s">
        <v>78</v>
      </c>
      <c r="AY119" s="215" t="s">
        <v>162</v>
      </c>
      <c r="BK119" s="217">
        <f>SUM(BK120:BK124)</f>
        <v>0</v>
      </c>
    </row>
    <row r="120" s="2" customFormat="1" ht="37.8" customHeight="1">
      <c r="A120" s="39"/>
      <c r="B120" s="40"/>
      <c r="C120" s="220" t="s">
        <v>34</v>
      </c>
      <c r="D120" s="220" t="s">
        <v>164</v>
      </c>
      <c r="E120" s="221" t="s">
        <v>2146</v>
      </c>
      <c r="F120" s="222" t="s">
        <v>2147</v>
      </c>
      <c r="G120" s="223" t="s">
        <v>589</v>
      </c>
      <c r="H120" s="224">
        <v>3</v>
      </c>
      <c r="I120" s="225"/>
      <c r="J120" s="226">
        <f>ROUND(I120*H120,1)</f>
        <v>0</v>
      </c>
      <c r="K120" s="227"/>
      <c r="L120" s="45"/>
      <c r="M120" s="228" t="s">
        <v>1</v>
      </c>
      <c r="N120" s="229" t="s">
        <v>43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0.001</v>
      </c>
      <c r="T120" s="231">
        <f>S120*H120</f>
        <v>0.0030000000000000001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168</v>
      </c>
      <c r="AT120" s="232" t="s">
        <v>164</v>
      </c>
      <c r="AU120" s="232" t="s">
        <v>34</v>
      </c>
      <c r="AY120" s="18" t="s">
        <v>162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8" t="s">
        <v>34</v>
      </c>
      <c r="BK120" s="233">
        <f>ROUND(I120*H120,1)</f>
        <v>0</v>
      </c>
      <c r="BL120" s="18" t="s">
        <v>168</v>
      </c>
      <c r="BM120" s="232" t="s">
        <v>2148</v>
      </c>
    </row>
    <row r="121" s="2" customFormat="1" ht="16.5" customHeight="1">
      <c r="A121" s="39"/>
      <c r="B121" s="40"/>
      <c r="C121" s="220" t="s">
        <v>87</v>
      </c>
      <c r="D121" s="220" t="s">
        <v>164</v>
      </c>
      <c r="E121" s="221" t="s">
        <v>2149</v>
      </c>
      <c r="F121" s="222" t="s">
        <v>2150</v>
      </c>
      <c r="G121" s="223" t="s">
        <v>589</v>
      </c>
      <c r="H121" s="224">
        <v>3</v>
      </c>
      <c r="I121" s="225"/>
      <c r="J121" s="226">
        <f>ROUND(I121*H121,1)</f>
        <v>0</v>
      </c>
      <c r="K121" s="227"/>
      <c r="L121" s="45"/>
      <c r="M121" s="228" t="s">
        <v>1</v>
      </c>
      <c r="N121" s="229" t="s">
        <v>43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168</v>
      </c>
      <c r="AT121" s="232" t="s">
        <v>164</v>
      </c>
      <c r="AU121" s="232" t="s">
        <v>34</v>
      </c>
      <c r="AY121" s="18" t="s">
        <v>162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34</v>
      </c>
      <c r="BK121" s="233">
        <f>ROUND(I121*H121,1)</f>
        <v>0</v>
      </c>
      <c r="BL121" s="18" t="s">
        <v>168</v>
      </c>
      <c r="BM121" s="232" t="s">
        <v>2151</v>
      </c>
    </row>
    <row r="122" s="2" customFormat="1" ht="33" customHeight="1">
      <c r="A122" s="39"/>
      <c r="B122" s="40"/>
      <c r="C122" s="267" t="s">
        <v>181</v>
      </c>
      <c r="D122" s="267" t="s">
        <v>250</v>
      </c>
      <c r="E122" s="268" t="s">
        <v>2152</v>
      </c>
      <c r="F122" s="269" t="s">
        <v>2153</v>
      </c>
      <c r="G122" s="270" t="s">
        <v>2039</v>
      </c>
      <c r="H122" s="271">
        <v>3</v>
      </c>
      <c r="I122" s="272"/>
      <c r="J122" s="273">
        <f>ROUND(I122*H122,1)</f>
        <v>0</v>
      </c>
      <c r="K122" s="274"/>
      <c r="L122" s="275"/>
      <c r="M122" s="276" t="s">
        <v>1</v>
      </c>
      <c r="N122" s="277" t="s">
        <v>43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210</v>
      </c>
      <c r="AT122" s="232" t="s">
        <v>250</v>
      </c>
      <c r="AU122" s="232" t="s">
        <v>34</v>
      </c>
      <c r="AY122" s="18" t="s">
        <v>162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34</v>
      </c>
      <c r="BK122" s="233">
        <f>ROUND(I122*H122,1)</f>
        <v>0</v>
      </c>
      <c r="BL122" s="18" t="s">
        <v>168</v>
      </c>
      <c r="BM122" s="232" t="s">
        <v>2154</v>
      </c>
    </row>
    <row r="123" s="2" customFormat="1" ht="24.15" customHeight="1">
      <c r="A123" s="39"/>
      <c r="B123" s="40"/>
      <c r="C123" s="220" t="s">
        <v>168</v>
      </c>
      <c r="D123" s="220" t="s">
        <v>164</v>
      </c>
      <c r="E123" s="221" t="s">
        <v>2155</v>
      </c>
      <c r="F123" s="222" t="s">
        <v>2156</v>
      </c>
      <c r="G123" s="223" t="s">
        <v>589</v>
      </c>
      <c r="H123" s="224">
        <v>3</v>
      </c>
      <c r="I123" s="225"/>
      <c r="J123" s="226">
        <f>ROUND(I123*H123,1)</f>
        <v>0</v>
      </c>
      <c r="K123" s="227"/>
      <c r="L123" s="45"/>
      <c r="M123" s="228" t="s">
        <v>1</v>
      </c>
      <c r="N123" s="229" t="s">
        <v>43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168</v>
      </c>
      <c r="AT123" s="232" t="s">
        <v>164</v>
      </c>
      <c r="AU123" s="232" t="s">
        <v>34</v>
      </c>
      <c r="AY123" s="18" t="s">
        <v>162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34</v>
      </c>
      <c r="BK123" s="233">
        <f>ROUND(I123*H123,1)</f>
        <v>0</v>
      </c>
      <c r="BL123" s="18" t="s">
        <v>168</v>
      </c>
      <c r="BM123" s="232" t="s">
        <v>2157</v>
      </c>
    </row>
    <row r="124" s="2" customFormat="1" ht="37.8" customHeight="1">
      <c r="A124" s="39"/>
      <c r="B124" s="40"/>
      <c r="C124" s="267" t="s">
        <v>194</v>
      </c>
      <c r="D124" s="267" t="s">
        <v>250</v>
      </c>
      <c r="E124" s="268" t="s">
        <v>2158</v>
      </c>
      <c r="F124" s="269" t="s">
        <v>2159</v>
      </c>
      <c r="G124" s="270" t="s">
        <v>2039</v>
      </c>
      <c r="H124" s="271">
        <v>3</v>
      </c>
      <c r="I124" s="272"/>
      <c r="J124" s="273">
        <f>ROUND(I124*H124,1)</f>
        <v>0</v>
      </c>
      <c r="K124" s="274"/>
      <c r="L124" s="275"/>
      <c r="M124" s="276" t="s">
        <v>1</v>
      </c>
      <c r="N124" s="277" t="s">
        <v>43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210</v>
      </c>
      <c r="AT124" s="232" t="s">
        <v>250</v>
      </c>
      <c r="AU124" s="232" t="s">
        <v>34</v>
      </c>
      <c r="AY124" s="18" t="s">
        <v>162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34</v>
      </c>
      <c r="BK124" s="233">
        <f>ROUND(I124*H124,1)</f>
        <v>0</v>
      </c>
      <c r="BL124" s="18" t="s">
        <v>168</v>
      </c>
      <c r="BM124" s="232" t="s">
        <v>2160</v>
      </c>
    </row>
    <row r="125" s="12" customFormat="1" ht="25.92" customHeight="1">
      <c r="A125" s="12"/>
      <c r="B125" s="204"/>
      <c r="C125" s="205"/>
      <c r="D125" s="206" t="s">
        <v>77</v>
      </c>
      <c r="E125" s="207" t="s">
        <v>2161</v>
      </c>
      <c r="F125" s="207" t="s">
        <v>2162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SUM(P126:P130)</f>
        <v>0</v>
      </c>
      <c r="Q125" s="212"/>
      <c r="R125" s="213">
        <f>SUM(R126:R130)</f>
        <v>0</v>
      </c>
      <c r="S125" s="212"/>
      <c r="T125" s="214">
        <f>SUM(T126:T130)</f>
        <v>0.00047399999999999997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34</v>
      </c>
      <c r="AT125" s="216" t="s">
        <v>77</v>
      </c>
      <c r="AU125" s="216" t="s">
        <v>78</v>
      </c>
      <c r="AY125" s="215" t="s">
        <v>162</v>
      </c>
      <c r="BK125" s="217">
        <f>SUM(BK126:BK130)</f>
        <v>0</v>
      </c>
    </row>
    <row r="126" s="2" customFormat="1" ht="37.8" customHeight="1">
      <c r="A126" s="39"/>
      <c r="B126" s="40"/>
      <c r="C126" s="220" t="s">
        <v>201</v>
      </c>
      <c r="D126" s="220" t="s">
        <v>164</v>
      </c>
      <c r="E126" s="221" t="s">
        <v>2163</v>
      </c>
      <c r="F126" s="222" t="s">
        <v>2164</v>
      </c>
      <c r="G126" s="223" t="s">
        <v>589</v>
      </c>
      <c r="H126" s="224">
        <v>6</v>
      </c>
      <c r="I126" s="225"/>
      <c r="J126" s="226">
        <f>ROUND(I126*H126,1)</f>
        <v>0</v>
      </c>
      <c r="K126" s="227"/>
      <c r="L126" s="45"/>
      <c r="M126" s="228" t="s">
        <v>1</v>
      </c>
      <c r="N126" s="229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7.8999999999999996E-05</v>
      </c>
      <c r="T126" s="231">
        <f>S126*H126</f>
        <v>0.00047399999999999997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168</v>
      </c>
      <c r="AT126" s="232" t="s">
        <v>164</v>
      </c>
      <c r="AU126" s="232" t="s">
        <v>34</v>
      </c>
      <c r="AY126" s="18" t="s">
        <v>162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34</v>
      </c>
      <c r="BK126" s="233">
        <f>ROUND(I126*H126,1)</f>
        <v>0</v>
      </c>
      <c r="BL126" s="18" t="s">
        <v>168</v>
      </c>
      <c r="BM126" s="232" t="s">
        <v>2165</v>
      </c>
    </row>
    <row r="127" s="2" customFormat="1" ht="24.15" customHeight="1">
      <c r="A127" s="39"/>
      <c r="B127" s="40"/>
      <c r="C127" s="220" t="s">
        <v>205</v>
      </c>
      <c r="D127" s="220" t="s">
        <v>164</v>
      </c>
      <c r="E127" s="221" t="s">
        <v>2166</v>
      </c>
      <c r="F127" s="222" t="s">
        <v>2167</v>
      </c>
      <c r="G127" s="223" t="s">
        <v>589</v>
      </c>
      <c r="H127" s="224">
        <v>3</v>
      </c>
      <c r="I127" s="225"/>
      <c r="J127" s="226">
        <f>ROUND(I127*H127,1)</f>
        <v>0</v>
      </c>
      <c r="K127" s="227"/>
      <c r="L127" s="45"/>
      <c r="M127" s="228" t="s">
        <v>1</v>
      </c>
      <c r="N127" s="229" t="s">
        <v>43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2096</v>
      </c>
      <c r="AT127" s="232" t="s">
        <v>164</v>
      </c>
      <c r="AU127" s="232" t="s">
        <v>34</v>
      </c>
      <c r="AY127" s="18" t="s">
        <v>162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34</v>
      </c>
      <c r="BK127" s="233">
        <f>ROUND(I127*H127,1)</f>
        <v>0</v>
      </c>
      <c r="BL127" s="18" t="s">
        <v>2096</v>
      </c>
      <c r="BM127" s="232" t="s">
        <v>2168</v>
      </c>
    </row>
    <row r="128" s="2" customFormat="1" ht="24.15" customHeight="1">
      <c r="A128" s="39"/>
      <c r="B128" s="40"/>
      <c r="C128" s="267" t="s">
        <v>210</v>
      </c>
      <c r="D128" s="267" t="s">
        <v>250</v>
      </c>
      <c r="E128" s="268" t="s">
        <v>2169</v>
      </c>
      <c r="F128" s="269" t="s">
        <v>2170</v>
      </c>
      <c r="G128" s="270" t="s">
        <v>2039</v>
      </c>
      <c r="H128" s="271">
        <v>3</v>
      </c>
      <c r="I128" s="272"/>
      <c r="J128" s="273">
        <f>ROUND(I128*H128,1)</f>
        <v>0</v>
      </c>
      <c r="K128" s="274"/>
      <c r="L128" s="275"/>
      <c r="M128" s="276" t="s">
        <v>1</v>
      </c>
      <c r="N128" s="277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2096</v>
      </c>
      <c r="AT128" s="232" t="s">
        <v>250</v>
      </c>
      <c r="AU128" s="232" t="s">
        <v>34</v>
      </c>
      <c r="AY128" s="18" t="s">
        <v>162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34</v>
      </c>
      <c r="BK128" s="233">
        <f>ROUND(I128*H128,1)</f>
        <v>0</v>
      </c>
      <c r="BL128" s="18" t="s">
        <v>2096</v>
      </c>
      <c r="BM128" s="232" t="s">
        <v>2171</v>
      </c>
    </row>
    <row r="129" s="2" customFormat="1" ht="24.15" customHeight="1">
      <c r="A129" s="39"/>
      <c r="B129" s="40"/>
      <c r="C129" s="220" t="s">
        <v>214</v>
      </c>
      <c r="D129" s="220" t="s">
        <v>164</v>
      </c>
      <c r="E129" s="221" t="s">
        <v>2172</v>
      </c>
      <c r="F129" s="222" t="s">
        <v>2173</v>
      </c>
      <c r="G129" s="223" t="s">
        <v>589</v>
      </c>
      <c r="H129" s="224">
        <v>3</v>
      </c>
      <c r="I129" s="225"/>
      <c r="J129" s="226">
        <f>ROUND(I129*H129,1)</f>
        <v>0</v>
      </c>
      <c r="K129" s="227"/>
      <c r="L129" s="45"/>
      <c r="M129" s="228" t="s">
        <v>1</v>
      </c>
      <c r="N129" s="229" t="s">
        <v>43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2096</v>
      </c>
      <c r="AT129" s="232" t="s">
        <v>164</v>
      </c>
      <c r="AU129" s="232" t="s">
        <v>34</v>
      </c>
      <c r="AY129" s="18" t="s">
        <v>162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34</v>
      </c>
      <c r="BK129" s="233">
        <f>ROUND(I129*H129,1)</f>
        <v>0</v>
      </c>
      <c r="BL129" s="18" t="s">
        <v>2096</v>
      </c>
      <c r="BM129" s="232" t="s">
        <v>2174</v>
      </c>
    </row>
    <row r="130" s="2" customFormat="1" ht="24.15" customHeight="1">
      <c r="A130" s="39"/>
      <c r="B130" s="40"/>
      <c r="C130" s="267" t="s">
        <v>219</v>
      </c>
      <c r="D130" s="267" t="s">
        <v>250</v>
      </c>
      <c r="E130" s="268" t="s">
        <v>2175</v>
      </c>
      <c r="F130" s="269" t="s">
        <v>2176</v>
      </c>
      <c r="G130" s="270" t="s">
        <v>2039</v>
      </c>
      <c r="H130" s="271">
        <v>3</v>
      </c>
      <c r="I130" s="272"/>
      <c r="J130" s="273">
        <f>ROUND(I130*H130,1)</f>
        <v>0</v>
      </c>
      <c r="K130" s="274"/>
      <c r="L130" s="275"/>
      <c r="M130" s="298" t="s">
        <v>1</v>
      </c>
      <c r="N130" s="299" t="s">
        <v>43</v>
      </c>
      <c r="O130" s="292"/>
      <c r="P130" s="293">
        <f>O130*H130</f>
        <v>0</v>
      </c>
      <c r="Q130" s="293">
        <v>0</v>
      </c>
      <c r="R130" s="293">
        <f>Q130*H130</f>
        <v>0</v>
      </c>
      <c r="S130" s="293">
        <v>0</v>
      </c>
      <c r="T130" s="29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2096</v>
      </c>
      <c r="AT130" s="232" t="s">
        <v>250</v>
      </c>
      <c r="AU130" s="232" t="s">
        <v>34</v>
      </c>
      <c r="AY130" s="18" t="s">
        <v>162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34</v>
      </c>
      <c r="BK130" s="233">
        <f>ROUND(I130*H130,1)</f>
        <v>0</v>
      </c>
      <c r="BL130" s="18" t="s">
        <v>2096</v>
      </c>
      <c r="BM130" s="232" t="s">
        <v>2177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m9ABbEazfmWY9TRp/xmkJYiC1p5tfdoy0GP+9USC8kLwDlUJKHoj5S1FIEYzUkybM0oHiYrT44kIWrh7xubHFw==" hashValue="yEXbZ/AUH20Ma2FP7qcAf7ppaENnz1yeGsbwQeMtIhtIJPcQJV0LbYJF8zXYQ4TeYwXc7pndVeJysjZ3xf2jaA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Realizace úspor energie ISŠ Moravská Třebová, 9. května 496-5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2178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1970</v>
      </c>
      <c r="G12" s="39"/>
      <c r="H12" s="39"/>
      <c r="I12" s="141" t="s">
        <v>22</v>
      </c>
      <c r="J12" s="145" t="str">
        <f>'Rekapitulace stavby'!AN8</f>
        <v>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1971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ROUND((SUM(BE118:BE126)),  0)</f>
        <v>0</v>
      </c>
      <c r="G33" s="39"/>
      <c r="H33" s="39"/>
      <c r="I33" s="156">
        <v>0.20999999999999999</v>
      </c>
      <c r="J33" s="155">
        <f>ROUND(((SUM(BE118:BE126))*I33),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ROUND((SUM(BF118:BF126)),  0)</f>
        <v>0</v>
      </c>
      <c r="G34" s="39"/>
      <c r="H34" s="39"/>
      <c r="I34" s="156">
        <v>0.14999999999999999</v>
      </c>
      <c r="J34" s="155">
        <f>ROUND(((SUM(BF118:BF126))*I34),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ROUND((SUM(BG118:BG126)),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ROUND((SUM(BH118:BH126)),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ROUND((SUM(BI118:BI126)),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Realizace úspor energie ISŠ Moravská Třebová, 9. května 496-5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EL-05 - Přemístění zvonkového tabla a krabice MIS (CETIN)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Moravská Třebová</v>
      </c>
      <c r="G89" s="41"/>
      <c r="H89" s="41"/>
      <c r="I89" s="33" t="s">
        <v>22</v>
      </c>
      <c r="J89" s="80" t="str">
        <f>IF(J12="","",J12)</f>
        <v>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Pavel Matura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2179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2180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Realizace úspor energie ISŠ Moravská Třebová, 9. května 496-5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EL-05 - Přemístění zvonkového tabla a krabice MIS (CETIN)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Moravská Třebová</v>
      </c>
      <c r="G112" s="41"/>
      <c r="H112" s="41"/>
      <c r="I112" s="33" t="s">
        <v>22</v>
      </c>
      <c r="J112" s="80" t="str">
        <f>IF(J12="","",J12)</f>
        <v>1. 2. 2022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30</v>
      </c>
      <c r="J114" s="37" t="str">
        <f>E21</f>
        <v>Ing. Pavel Matura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35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148</v>
      </c>
      <c r="D117" s="195" t="s">
        <v>63</v>
      </c>
      <c r="E117" s="195" t="s">
        <v>59</v>
      </c>
      <c r="F117" s="195" t="s">
        <v>60</v>
      </c>
      <c r="G117" s="195" t="s">
        <v>149</v>
      </c>
      <c r="H117" s="195" t="s">
        <v>150</v>
      </c>
      <c r="I117" s="195" t="s">
        <v>151</v>
      </c>
      <c r="J117" s="196" t="s">
        <v>119</v>
      </c>
      <c r="K117" s="197" t="s">
        <v>152</v>
      </c>
      <c r="L117" s="198"/>
      <c r="M117" s="101" t="s">
        <v>1</v>
      </c>
      <c r="N117" s="102" t="s">
        <v>42</v>
      </c>
      <c r="O117" s="102" t="s">
        <v>153</v>
      </c>
      <c r="P117" s="102" t="s">
        <v>154</v>
      </c>
      <c r="Q117" s="102" t="s">
        <v>155</v>
      </c>
      <c r="R117" s="102" t="s">
        <v>156</v>
      </c>
      <c r="S117" s="102" t="s">
        <v>157</v>
      </c>
      <c r="T117" s="103" t="s">
        <v>158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159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P119+P123</f>
        <v>0</v>
      </c>
      <c r="Q118" s="105"/>
      <c r="R118" s="201">
        <f>R119+R123</f>
        <v>0</v>
      </c>
      <c r="S118" s="105"/>
      <c r="T118" s="202">
        <f>T119+T123</f>
        <v>0.024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121</v>
      </c>
      <c r="BK118" s="203">
        <f>BK119+BK123</f>
        <v>0</v>
      </c>
    </row>
    <row r="119" s="12" customFormat="1" ht="25.92" customHeight="1">
      <c r="A119" s="12"/>
      <c r="B119" s="204"/>
      <c r="C119" s="205"/>
      <c r="D119" s="206" t="s">
        <v>77</v>
      </c>
      <c r="E119" s="207" t="s">
        <v>2144</v>
      </c>
      <c r="F119" s="207" t="s">
        <v>2181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SUM(P120:P122)</f>
        <v>0</v>
      </c>
      <c r="Q119" s="212"/>
      <c r="R119" s="213">
        <f>SUM(R120:R122)</f>
        <v>0</v>
      </c>
      <c r="S119" s="212"/>
      <c r="T119" s="214">
        <f>SUM(T120:T122)</f>
        <v>0.001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34</v>
      </c>
      <c r="AT119" s="216" t="s">
        <v>77</v>
      </c>
      <c r="AU119" s="216" t="s">
        <v>78</v>
      </c>
      <c r="AY119" s="215" t="s">
        <v>162</v>
      </c>
      <c r="BK119" s="217">
        <f>SUM(BK120:BK122)</f>
        <v>0</v>
      </c>
    </row>
    <row r="120" s="2" customFormat="1" ht="21.75" customHeight="1">
      <c r="A120" s="39"/>
      <c r="B120" s="40"/>
      <c r="C120" s="220" t="s">
        <v>34</v>
      </c>
      <c r="D120" s="220" t="s">
        <v>164</v>
      </c>
      <c r="E120" s="221" t="s">
        <v>2182</v>
      </c>
      <c r="F120" s="222" t="s">
        <v>2183</v>
      </c>
      <c r="G120" s="223" t="s">
        <v>589</v>
      </c>
      <c r="H120" s="224">
        <v>1</v>
      </c>
      <c r="I120" s="225"/>
      <c r="J120" s="226">
        <f>ROUND(I120*H120,1)</f>
        <v>0</v>
      </c>
      <c r="K120" s="227"/>
      <c r="L120" s="45"/>
      <c r="M120" s="228" t="s">
        <v>1</v>
      </c>
      <c r="N120" s="229" t="s">
        <v>43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0.001</v>
      </c>
      <c r="T120" s="231">
        <f>S120*H120</f>
        <v>0.001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168</v>
      </c>
      <c r="AT120" s="232" t="s">
        <v>164</v>
      </c>
      <c r="AU120" s="232" t="s">
        <v>34</v>
      </c>
      <c r="AY120" s="18" t="s">
        <v>162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8" t="s">
        <v>34</v>
      </c>
      <c r="BK120" s="233">
        <f>ROUND(I120*H120,1)</f>
        <v>0</v>
      </c>
      <c r="BL120" s="18" t="s">
        <v>168</v>
      </c>
      <c r="BM120" s="232" t="s">
        <v>2184</v>
      </c>
    </row>
    <row r="121" s="2" customFormat="1" ht="21.75" customHeight="1">
      <c r="A121" s="39"/>
      <c r="B121" s="40"/>
      <c r="C121" s="220" t="s">
        <v>181</v>
      </c>
      <c r="D121" s="220" t="s">
        <v>164</v>
      </c>
      <c r="E121" s="221" t="s">
        <v>2185</v>
      </c>
      <c r="F121" s="222" t="s">
        <v>2186</v>
      </c>
      <c r="G121" s="223" t="s">
        <v>589</v>
      </c>
      <c r="H121" s="224">
        <v>1</v>
      </c>
      <c r="I121" s="225"/>
      <c r="J121" s="226">
        <f>ROUND(I121*H121,1)</f>
        <v>0</v>
      </c>
      <c r="K121" s="227"/>
      <c r="L121" s="45"/>
      <c r="M121" s="228" t="s">
        <v>1</v>
      </c>
      <c r="N121" s="229" t="s">
        <v>43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168</v>
      </c>
      <c r="AT121" s="232" t="s">
        <v>164</v>
      </c>
      <c r="AU121" s="232" t="s">
        <v>34</v>
      </c>
      <c r="AY121" s="18" t="s">
        <v>162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34</v>
      </c>
      <c r="BK121" s="233">
        <f>ROUND(I121*H121,1)</f>
        <v>0</v>
      </c>
      <c r="BL121" s="18" t="s">
        <v>168</v>
      </c>
      <c r="BM121" s="232" t="s">
        <v>2187</v>
      </c>
    </row>
    <row r="122" s="2" customFormat="1" ht="24.15" customHeight="1">
      <c r="A122" s="39"/>
      <c r="B122" s="40"/>
      <c r="C122" s="220" t="s">
        <v>87</v>
      </c>
      <c r="D122" s="220" t="s">
        <v>164</v>
      </c>
      <c r="E122" s="221" t="s">
        <v>2188</v>
      </c>
      <c r="F122" s="222" t="s">
        <v>2189</v>
      </c>
      <c r="G122" s="223" t="s">
        <v>589</v>
      </c>
      <c r="H122" s="224">
        <v>1</v>
      </c>
      <c r="I122" s="225"/>
      <c r="J122" s="226">
        <f>ROUND(I122*H122,1)</f>
        <v>0</v>
      </c>
      <c r="K122" s="227"/>
      <c r="L122" s="45"/>
      <c r="M122" s="228" t="s">
        <v>1</v>
      </c>
      <c r="N122" s="229" t="s">
        <v>43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168</v>
      </c>
      <c r="AT122" s="232" t="s">
        <v>164</v>
      </c>
      <c r="AU122" s="232" t="s">
        <v>34</v>
      </c>
      <c r="AY122" s="18" t="s">
        <v>162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34</v>
      </c>
      <c r="BK122" s="233">
        <f>ROUND(I122*H122,1)</f>
        <v>0</v>
      </c>
      <c r="BL122" s="18" t="s">
        <v>168</v>
      </c>
      <c r="BM122" s="232" t="s">
        <v>2190</v>
      </c>
    </row>
    <row r="123" s="12" customFormat="1" ht="25.92" customHeight="1">
      <c r="A123" s="12"/>
      <c r="B123" s="204"/>
      <c r="C123" s="205"/>
      <c r="D123" s="206" t="s">
        <v>77</v>
      </c>
      <c r="E123" s="207" t="s">
        <v>2161</v>
      </c>
      <c r="F123" s="207" t="s">
        <v>2191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SUM(P124:P126)</f>
        <v>0</v>
      </c>
      <c r="Q123" s="212"/>
      <c r="R123" s="213">
        <f>SUM(R124:R126)</f>
        <v>0</v>
      </c>
      <c r="S123" s="212"/>
      <c r="T123" s="214">
        <f>SUM(T124:T126)</f>
        <v>0.023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34</v>
      </c>
      <c r="AT123" s="216" t="s">
        <v>77</v>
      </c>
      <c r="AU123" s="216" t="s">
        <v>78</v>
      </c>
      <c r="AY123" s="215" t="s">
        <v>162</v>
      </c>
      <c r="BK123" s="217">
        <f>SUM(BK124:BK126)</f>
        <v>0</v>
      </c>
    </row>
    <row r="124" s="2" customFormat="1" ht="24.15" customHeight="1">
      <c r="A124" s="39"/>
      <c r="B124" s="40"/>
      <c r="C124" s="220" t="s">
        <v>201</v>
      </c>
      <c r="D124" s="220" t="s">
        <v>164</v>
      </c>
      <c r="E124" s="221" t="s">
        <v>2192</v>
      </c>
      <c r="F124" s="222" t="s">
        <v>2193</v>
      </c>
      <c r="G124" s="223" t="s">
        <v>589</v>
      </c>
      <c r="H124" s="224">
        <v>1</v>
      </c>
      <c r="I124" s="225"/>
      <c r="J124" s="226">
        <f>ROUND(I124*H124,1)</f>
        <v>0</v>
      </c>
      <c r="K124" s="227"/>
      <c r="L124" s="45"/>
      <c r="M124" s="228" t="s">
        <v>1</v>
      </c>
      <c r="N124" s="229" t="s">
        <v>43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168</v>
      </c>
      <c r="AT124" s="232" t="s">
        <v>164</v>
      </c>
      <c r="AU124" s="232" t="s">
        <v>34</v>
      </c>
      <c r="AY124" s="18" t="s">
        <v>162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34</v>
      </c>
      <c r="BK124" s="233">
        <f>ROUND(I124*H124,1)</f>
        <v>0</v>
      </c>
      <c r="BL124" s="18" t="s">
        <v>168</v>
      </c>
      <c r="BM124" s="232" t="s">
        <v>2194</v>
      </c>
    </row>
    <row r="125" s="2" customFormat="1" ht="24.15" customHeight="1">
      <c r="A125" s="39"/>
      <c r="B125" s="40"/>
      <c r="C125" s="220" t="s">
        <v>194</v>
      </c>
      <c r="D125" s="220" t="s">
        <v>164</v>
      </c>
      <c r="E125" s="221" t="s">
        <v>2195</v>
      </c>
      <c r="F125" s="222" t="s">
        <v>2196</v>
      </c>
      <c r="G125" s="223" t="s">
        <v>589</v>
      </c>
      <c r="H125" s="224">
        <v>3</v>
      </c>
      <c r="I125" s="225"/>
      <c r="J125" s="226">
        <f>ROUND(I125*H125,1)</f>
        <v>0</v>
      </c>
      <c r="K125" s="227"/>
      <c r="L125" s="45"/>
      <c r="M125" s="228" t="s">
        <v>1</v>
      </c>
      <c r="N125" s="229" t="s">
        <v>43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168</v>
      </c>
      <c r="AT125" s="232" t="s">
        <v>164</v>
      </c>
      <c r="AU125" s="232" t="s">
        <v>34</v>
      </c>
      <c r="AY125" s="18" t="s">
        <v>162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34</v>
      </c>
      <c r="BK125" s="233">
        <f>ROUND(I125*H125,1)</f>
        <v>0</v>
      </c>
      <c r="BL125" s="18" t="s">
        <v>168</v>
      </c>
      <c r="BM125" s="232" t="s">
        <v>2197</v>
      </c>
    </row>
    <row r="126" s="2" customFormat="1" ht="16.5" customHeight="1">
      <c r="A126" s="39"/>
      <c r="B126" s="40"/>
      <c r="C126" s="220" t="s">
        <v>168</v>
      </c>
      <c r="D126" s="220" t="s">
        <v>164</v>
      </c>
      <c r="E126" s="221" t="s">
        <v>2198</v>
      </c>
      <c r="F126" s="222" t="s">
        <v>2199</v>
      </c>
      <c r="G126" s="223" t="s">
        <v>589</v>
      </c>
      <c r="H126" s="224">
        <v>1</v>
      </c>
      <c r="I126" s="225"/>
      <c r="J126" s="226">
        <f>ROUND(I126*H126,1)</f>
        <v>0</v>
      </c>
      <c r="K126" s="227"/>
      <c r="L126" s="45"/>
      <c r="M126" s="290" t="s">
        <v>1</v>
      </c>
      <c r="N126" s="291" t="s">
        <v>43</v>
      </c>
      <c r="O126" s="292"/>
      <c r="P126" s="293">
        <f>O126*H126</f>
        <v>0</v>
      </c>
      <c r="Q126" s="293">
        <v>0</v>
      </c>
      <c r="R126" s="293">
        <f>Q126*H126</f>
        <v>0</v>
      </c>
      <c r="S126" s="293">
        <v>0.023</v>
      </c>
      <c r="T126" s="294">
        <f>S126*H126</f>
        <v>0.023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168</v>
      </c>
      <c r="AT126" s="232" t="s">
        <v>164</v>
      </c>
      <c r="AU126" s="232" t="s">
        <v>34</v>
      </c>
      <c r="AY126" s="18" t="s">
        <v>162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34</v>
      </c>
      <c r="BK126" s="233">
        <f>ROUND(I126*H126,1)</f>
        <v>0</v>
      </c>
      <c r="BL126" s="18" t="s">
        <v>168</v>
      </c>
      <c r="BM126" s="232" t="s">
        <v>2200</v>
      </c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ESu1l3uKWBWT7sMwsNpkwSrzhbC/t7LkjfnKNDQ5/nx+zFYh8q8o5Y7k60ahXpKAdR4Sy5blnPJjCBQD2Ibwyw==" hashValue="8F1JeLaLxWylfpT5g1cB/dVhkKj21+tvUruUKEJD5dSc+bgnBAcrnfgFHSnrtFPPR/gBiyiP1rFHzb8tFGckgg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Realizace úspor energie ISŠ Moravská Třebová, 9. května 496-5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37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ROUND((SUM(BE121:BE136)),  0)</f>
        <v>0</v>
      </c>
      <c r="G33" s="39"/>
      <c r="H33" s="39"/>
      <c r="I33" s="156">
        <v>0.20999999999999999</v>
      </c>
      <c r="J33" s="155">
        <f>ROUND(((SUM(BE121:BE136))*I33),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ROUND((SUM(BF121:BF136)),  0)</f>
        <v>0</v>
      </c>
      <c r="G34" s="39"/>
      <c r="H34" s="39"/>
      <c r="I34" s="156">
        <v>0.14999999999999999</v>
      </c>
      <c r="J34" s="155">
        <f>ROUND(((SUM(BF121:BF136))*I34),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ROUND((SUM(BG121:BG136)),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ROUND((SUM(BH121:BH136)),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ROUND((SUM(BI121:BI136)),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Realizace úspor energie ISŠ Moravská Třebová, 9. května 496-5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VZT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30</v>
      </c>
      <c r="J91" s="37" t="str">
        <f>E21</f>
        <v>Uschemer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131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138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1241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99</v>
      </c>
      <c r="E100" s="183"/>
      <c r="F100" s="183"/>
      <c r="G100" s="183"/>
      <c r="H100" s="183"/>
      <c r="I100" s="183"/>
      <c r="J100" s="184">
        <f>J134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1242</v>
      </c>
      <c r="E101" s="189"/>
      <c r="F101" s="189"/>
      <c r="G101" s="189"/>
      <c r="H101" s="189"/>
      <c r="I101" s="189"/>
      <c r="J101" s="190">
        <f>J135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Realizace úspor energie ISŠ Moravská Třebová, 9. května 496-5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VZT - Vzduchotechnika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1. 2. 2022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Pardubický kraj</v>
      </c>
      <c r="G117" s="41"/>
      <c r="H117" s="41"/>
      <c r="I117" s="33" t="s">
        <v>30</v>
      </c>
      <c r="J117" s="37" t="str">
        <f>E21</f>
        <v>Uschemer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148</v>
      </c>
      <c r="D120" s="195" t="s">
        <v>63</v>
      </c>
      <c r="E120" s="195" t="s">
        <v>59</v>
      </c>
      <c r="F120" s="195" t="s">
        <v>60</v>
      </c>
      <c r="G120" s="195" t="s">
        <v>149</v>
      </c>
      <c r="H120" s="195" t="s">
        <v>150</v>
      </c>
      <c r="I120" s="195" t="s">
        <v>151</v>
      </c>
      <c r="J120" s="196" t="s">
        <v>119</v>
      </c>
      <c r="K120" s="197" t="s">
        <v>152</v>
      </c>
      <c r="L120" s="198"/>
      <c r="M120" s="101" t="s">
        <v>1</v>
      </c>
      <c r="N120" s="102" t="s">
        <v>42</v>
      </c>
      <c r="O120" s="102" t="s">
        <v>153</v>
      </c>
      <c r="P120" s="102" t="s">
        <v>154</v>
      </c>
      <c r="Q120" s="102" t="s">
        <v>155</v>
      </c>
      <c r="R120" s="102" t="s">
        <v>156</v>
      </c>
      <c r="S120" s="102" t="s">
        <v>157</v>
      </c>
      <c r="T120" s="103" t="s">
        <v>158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159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P122+P134</f>
        <v>0</v>
      </c>
      <c r="Q121" s="105"/>
      <c r="R121" s="201">
        <f>R122+R134</f>
        <v>0.0018199999999999998</v>
      </c>
      <c r="S121" s="105"/>
      <c r="T121" s="202">
        <f>T122+T134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121</v>
      </c>
      <c r="BK121" s="203">
        <f>BK122+BK134</f>
        <v>0</v>
      </c>
    </row>
    <row r="122" s="12" customFormat="1" ht="25.92" customHeight="1">
      <c r="A122" s="12"/>
      <c r="B122" s="204"/>
      <c r="C122" s="205"/>
      <c r="D122" s="206" t="s">
        <v>77</v>
      </c>
      <c r="E122" s="207" t="s">
        <v>729</v>
      </c>
      <c r="F122" s="207" t="s">
        <v>730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P123+P132</f>
        <v>0</v>
      </c>
      <c r="Q122" s="212"/>
      <c r="R122" s="213">
        <f>R123+R132</f>
        <v>0.0018199999999999998</v>
      </c>
      <c r="S122" s="212"/>
      <c r="T122" s="214">
        <f>T123+T132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87</v>
      </c>
      <c r="AT122" s="216" t="s">
        <v>77</v>
      </c>
      <c r="AU122" s="216" t="s">
        <v>78</v>
      </c>
      <c r="AY122" s="215" t="s">
        <v>162</v>
      </c>
      <c r="BK122" s="217">
        <f>BK123+BK132</f>
        <v>0</v>
      </c>
    </row>
    <row r="123" s="12" customFormat="1" ht="22.8" customHeight="1">
      <c r="A123" s="12"/>
      <c r="B123" s="204"/>
      <c r="C123" s="205"/>
      <c r="D123" s="206" t="s">
        <v>77</v>
      </c>
      <c r="E123" s="218" t="s">
        <v>840</v>
      </c>
      <c r="F123" s="218" t="s">
        <v>109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SUM(P124:P131)</f>
        <v>0</v>
      </c>
      <c r="Q123" s="212"/>
      <c r="R123" s="213">
        <f>SUM(R124:R131)</f>
        <v>0</v>
      </c>
      <c r="S123" s="212"/>
      <c r="T123" s="214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87</v>
      </c>
      <c r="AT123" s="216" t="s">
        <v>77</v>
      </c>
      <c r="AU123" s="216" t="s">
        <v>34</v>
      </c>
      <c r="AY123" s="215" t="s">
        <v>162</v>
      </c>
      <c r="BK123" s="217">
        <f>SUM(BK124:BK131)</f>
        <v>0</v>
      </c>
    </row>
    <row r="124" s="2" customFormat="1" ht="49.05" customHeight="1">
      <c r="A124" s="39"/>
      <c r="B124" s="40"/>
      <c r="C124" s="220" t="s">
        <v>34</v>
      </c>
      <c r="D124" s="220" t="s">
        <v>164</v>
      </c>
      <c r="E124" s="221" t="s">
        <v>2202</v>
      </c>
      <c r="F124" s="222" t="s">
        <v>2203</v>
      </c>
      <c r="G124" s="223" t="s">
        <v>589</v>
      </c>
      <c r="H124" s="224">
        <v>13</v>
      </c>
      <c r="I124" s="225"/>
      <c r="J124" s="226">
        <f>ROUND(I124*H124,1)</f>
        <v>0</v>
      </c>
      <c r="K124" s="227"/>
      <c r="L124" s="45"/>
      <c r="M124" s="228" t="s">
        <v>1</v>
      </c>
      <c r="N124" s="229" t="s">
        <v>43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249</v>
      </c>
      <c r="AT124" s="232" t="s">
        <v>164</v>
      </c>
      <c r="AU124" s="232" t="s">
        <v>87</v>
      </c>
      <c r="AY124" s="18" t="s">
        <v>162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34</v>
      </c>
      <c r="BK124" s="233">
        <f>ROUND(I124*H124,1)</f>
        <v>0</v>
      </c>
      <c r="BL124" s="18" t="s">
        <v>249</v>
      </c>
      <c r="BM124" s="232" t="s">
        <v>2204</v>
      </c>
    </row>
    <row r="125" s="2" customFormat="1" ht="62.7" customHeight="1">
      <c r="A125" s="39"/>
      <c r="B125" s="40"/>
      <c r="C125" s="220" t="s">
        <v>87</v>
      </c>
      <c r="D125" s="220" t="s">
        <v>164</v>
      </c>
      <c r="E125" s="221" t="s">
        <v>2205</v>
      </c>
      <c r="F125" s="222" t="s">
        <v>2206</v>
      </c>
      <c r="G125" s="223" t="s">
        <v>2207</v>
      </c>
      <c r="H125" s="224">
        <v>13</v>
      </c>
      <c r="I125" s="225"/>
      <c r="J125" s="226">
        <f>ROUND(I125*H125,1)</f>
        <v>0</v>
      </c>
      <c r="K125" s="227"/>
      <c r="L125" s="45"/>
      <c r="M125" s="228" t="s">
        <v>1</v>
      </c>
      <c r="N125" s="229" t="s">
        <v>43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249</v>
      </c>
      <c r="AT125" s="232" t="s">
        <v>164</v>
      </c>
      <c r="AU125" s="232" t="s">
        <v>87</v>
      </c>
      <c r="AY125" s="18" t="s">
        <v>162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34</v>
      </c>
      <c r="BK125" s="233">
        <f>ROUND(I125*H125,1)</f>
        <v>0</v>
      </c>
      <c r="BL125" s="18" t="s">
        <v>249</v>
      </c>
      <c r="BM125" s="232" t="s">
        <v>2208</v>
      </c>
    </row>
    <row r="126" s="2" customFormat="1" ht="62.7" customHeight="1">
      <c r="A126" s="39"/>
      <c r="B126" s="40"/>
      <c r="C126" s="220" t="s">
        <v>181</v>
      </c>
      <c r="D126" s="220" t="s">
        <v>164</v>
      </c>
      <c r="E126" s="221" t="s">
        <v>2209</v>
      </c>
      <c r="F126" s="222" t="s">
        <v>2210</v>
      </c>
      <c r="G126" s="223" t="s">
        <v>2207</v>
      </c>
      <c r="H126" s="224">
        <v>13</v>
      </c>
      <c r="I126" s="225"/>
      <c r="J126" s="226">
        <f>ROUND(I126*H126,1)</f>
        <v>0</v>
      </c>
      <c r="K126" s="227"/>
      <c r="L126" s="45"/>
      <c r="M126" s="228" t="s">
        <v>1</v>
      </c>
      <c r="N126" s="229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249</v>
      </c>
      <c r="AT126" s="232" t="s">
        <v>164</v>
      </c>
      <c r="AU126" s="232" t="s">
        <v>87</v>
      </c>
      <c r="AY126" s="18" t="s">
        <v>162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34</v>
      </c>
      <c r="BK126" s="233">
        <f>ROUND(I126*H126,1)</f>
        <v>0</v>
      </c>
      <c r="BL126" s="18" t="s">
        <v>249</v>
      </c>
      <c r="BM126" s="232" t="s">
        <v>2211</v>
      </c>
    </row>
    <row r="127" s="2" customFormat="1" ht="62.7" customHeight="1">
      <c r="A127" s="39"/>
      <c r="B127" s="40"/>
      <c r="C127" s="220" t="s">
        <v>168</v>
      </c>
      <c r="D127" s="220" t="s">
        <v>164</v>
      </c>
      <c r="E127" s="221" t="s">
        <v>2212</v>
      </c>
      <c r="F127" s="222" t="s">
        <v>2213</v>
      </c>
      <c r="G127" s="223" t="s">
        <v>2207</v>
      </c>
      <c r="H127" s="224">
        <v>13</v>
      </c>
      <c r="I127" s="225"/>
      <c r="J127" s="226">
        <f>ROUND(I127*H127,1)</f>
        <v>0</v>
      </c>
      <c r="K127" s="227"/>
      <c r="L127" s="45"/>
      <c r="M127" s="228" t="s">
        <v>1</v>
      </c>
      <c r="N127" s="229" t="s">
        <v>43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249</v>
      </c>
      <c r="AT127" s="232" t="s">
        <v>164</v>
      </c>
      <c r="AU127" s="232" t="s">
        <v>87</v>
      </c>
      <c r="AY127" s="18" t="s">
        <v>162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34</v>
      </c>
      <c r="BK127" s="233">
        <f>ROUND(I127*H127,1)</f>
        <v>0</v>
      </c>
      <c r="BL127" s="18" t="s">
        <v>249</v>
      </c>
      <c r="BM127" s="232" t="s">
        <v>2214</v>
      </c>
    </row>
    <row r="128" s="2" customFormat="1" ht="55.5" customHeight="1">
      <c r="A128" s="39"/>
      <c r="B128" s="40"/>
      <c r="C128" s="220" t="s">
        <v>194</v>
      </c>
      <c r="D128" s="220" t="s">
        <v>164</v>
      </c>
      <c r="E128" s="221" t="s">
        <v>2215</v>
      </c>
      <c r="F128" s="222" t="s">
        <v>2216</v>
      </c>
      <c r="G128" s="223" t="s">
        <v>2207</v>
      </c>
      <c r="H128" s="224">
        <v>13</v>
      </c>
      <c r="I128" s="225"/>
      <c r="J128" s="226">
        <f>ROUND(I128*H128,1)</f>
        <v>0</v>
      </c>
      <c r="K128" s="227"/>
      <c r="L128" s="45"/>
      <c r="M128" s="228" t="s">
        <v>1</v>
      </c>
      <c r="N128" s="229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249</v>
      </c>
      <c r="AT128" s="232" t="s">
        <v>164</v>
      </c>
      <c r="AU128" s="232" t="s">
        <v>87</v>
      </c>
      <c r="AY128" s="18" t="s">
        <v>162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34</v>
      </c>
      <c r="BK128" s="233">
        <f>ROUND(I128*H128,1)</f>
        <v>0</v>
      </c>
      <c r="BL128" s="18" t="s">
        <v>249</v>
      </c>
      <c r="BM128" s="232" t="s">
        <v>2217</v>
      </c>
    </row>
    <row r="129" s="2" customFormat="1" ht="24.15" customHeight="1">
      <c r="A129" s="39"/>
      <c r="B129" s="40"/>
      <c r="C129" s="220" t="s">
        <v>201</v>
      </c>
      <c r="D129" s="220" t="s">
        <v>164</v>
      </c>
      <c r="E129" s="221" t="s">
        <v>2218</v>
      </c>
      <c r="F129" s="222" t="s">
        <v>2219</v>
      </c>
      <c r="G129" s="223" t="s">
        <v>167</v>
      </c>
      <c r="H129" s="224">
        <v>13.199999999999999</v>
      </c>
      <c r="I129" s="225"/>
      <c r="J129" s="226">
        <f>ROUND(I129*H129,1)</f>
        <v>0</v>
      </c>
      <c r="K129" s="227"/>
      <c r="L129" s="45"/>
      <c r="M129" s="228" t="s">
        <v>1</v>
      </c>
      <c r="N129" s="229" t="s">
        <v>43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249</v>
      </c>
      <c r="AT129" s="232" t="s">
        <v>164</v>
      </c>
      <c r="AU129" s="232" t="s">
        <v>87</v>
      </c>
      <c r="AY129" s="18" t="s">
        <v>162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34</v>
      </c>
      <c r="BK129" s="233">
        <f>ROUND(I129*H129,1)</f>
        <v>0</v>
      </c>
      <c r="BL129" s="18" t="s">
        <v>249</v>
      </c>
      <c r="BM129" s="232" t="s">
        <v>2220</v>
      </c>
    </row>
    <row r="130" s="2" customFormat="1" ht="24.15" customHeight="1">
      <c r="A130" s="39"/>
      <c r="B130" s="40"/>
      <c r="C130" s="220" t="s">
        <v>205</v>
      </c>
      <c r="D130" s="220" t="s">
        <v>164</v>
      </c>
      <c r="E130" s="221" t="s">
        <v>2221</v>
      </c>
      <c r="F130" s="222" t="s">
        <v>2222</v>
      </c>
      <c r="G130" s="223" t="s">
        <v>2207</v>
      </c>
      <c r="H130" s="224">
        <v>13</v>
      </c>
      <c r="I130" s="225"/>
      <c r="J130" s="226">
        <f>ROUND(I130*H130,1)</f>
        <v>0</v>
      </c>
      <c r="K130" s="227"/>
      <c r="L130" s="45"/>
      <c r="M130" s="228" t="s">
        <v>1</v>
      </c>
      <c r="N130" s="229" t="s">
        <v>43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249</v>
      </c>
      <c r="AT130" s="232" t="s">
        <v>164</v>
      </c>
      <c r="AU130" s="232" t="s">
        <v>87</v>
      </c>
      <c r="AY130" s="18" t="s">
        <v>162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34</v>
      </c>
      <c r="BK130" s="233">
        <f>ROUND(I130*H130,1)</f>
        <v>0</v>
      </c>
      <c r="BL130" s="18" t="s">
        <v>249</v>
      </c>
      <c r="BM130" s="232" t="s">
        <v>2223</v>
      </c>
    </row>
    <row r="131" s="2" customFormat="1" ht="24.15" customHeight="1">
      <c r="A131" s="39"/>
      <c r="B131" s="40"/>
      <c r="C131" s="220" t="s">
        <v>210</v>
      </c>
      <c r="D131" s="220" t="s">
        <v>164</v>
      </c>
      <c r="E131" s="221" t="s">
        <v>2224</v>
      </c>
      <c r="F131" s="222" t="s">
        <v>2225</v>
      </c>
      <c r="G131" s="223" t="s">
        <v>2207</v>
      </c>
      <c r="H131" s="224">
        <v>1</v>
      </c>
      <c r="I131" s="225"/>
      <c r="J131" s="226">
        <f>ROUND(I131*H131,1)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249</v>
      </c>
      <c r="AT131" s="232" t="s">
        <v>164</v>
      </c>
      <c r="AU131" s="232" t="s">
        <v>87</v>
      </c>
      <c r="AY131" s="18" t="s">
        <v>162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34</v>
      </c>
      <c r="BK131" s="233">
        <f>ROUND(I131*H131,1)</f>
        <v>0</v>
      </c>
      <c r="BL131" s="18" t="s">
        <v>249</v>
      </c>
      <c r="BM131" s="232" t="s">
        <v>2226</v>
      </c>
    </row>
    <row r="132" s="12" customFormat="1" ht="22.8" customHeight="1">
      <c r="A132" s="12"/>
      <c r="B132" s="204"/>
      <c r="C132" s="205"/>
      <c r="D132" s="206" t="s">
        <v>77</v>
      </c>
      <c r="E132" s="218" t="s">
        <v>1935</v>
      </c>
      <c r="F132" s="218" t="s">
        <v>1936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P133</f>
        <v>0</v>
      </c>
      <c r="Q132" s="212"/>
      <c r="R132" s="213">
        <f>R133</f>
        <v>0.0018199999999999998</v>
      </c>
      <c r="S132" s="212"/>
      <c r="T132" s="214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87</v>
      </c>
      <c r="AT132" s="216" t="s">
        <v>77</v>
      </c>
      <c r="AU132" s="216" t="s">
        <v>34</v>
      </c>
      <c r="AY132" s="215" t="s">
        <v>162</v>
      </c>
      <c r="BK132" s="217">
        <f>BK133</f>
        <v>0</v>
      </c>
    </row>
    <row r="133" s="2" customFormat="1" ht="24.15" customHeight="1">
      <c r="A133" s="39"/>
      <c r="B133" s="40"/>
      <c r="C133" s="220" t="s">
        <v>214</v>
      </c>
      <c r="D133" s="220" t="s">
        <v>164</v>
      </c>
      <c r="E133" s="221" t="s">
        <v>2227</v>
      </c>
      <c r="F133" s="222" t="s">
        <v>2228</v>
      </c>
      <c r="G133" s="223" t="s">
        <v>2207</v>
      </c>
      <c r="H133" s="224">
        <v>13</v>
      </c>
      <c r="I133" s="225"/>
      <c r="J133" s="226">
        <f>ROUND(I133*H133,1)</f>
        <v>0</v>
      </c>
      <c r="K133" s="227"/>
      <c r="L133" s="45"/>
      <c r="M133" s="228" t="s">
        <v>1</v>
      </c>
      <c r="N133" s="229" t="s">
        <v>43</v>
      </c>
      <c r="O133" s="92"/>
      <c r="P133" s="230">
        <f>O133*H133</f>
        <v>0</v>
      </c>
      <c r="Q133" s="230">
        <v>0.00013999999999999999</v>
      </c>
      <c r="R133" s="230">
        <f>Q133*H133</f>
        <v>0.0018199999999999998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249</v>
      </c>
      <c r="AT133" s="232" t="s">
        <v>164</v>
      </c>
      <c r="AU133" s="232" t="s">
        <v>87</v>
      </c>
      <c r="AY133" s="18" t="s">
        <v>162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34</v>
      </c>
      <c r="BK133" s="233">
        <f>ROUND(I133*H133,1)</f>
        <v>0</v>
      </c>
      <c r="BL133" s="18" t="s">
        <v>249</v>
      </c>
      <c r="BM133" s="232" t="s">
        <v>2229</v>
      </c>
    </row>
    <row r="134" s="12" customFormat="1" ht="25.92" customHeight="1">
      <c r="A134" s="12"/>
      <c r="B134" s="204"/>
      <c r="C134" s="205"/>
      <c r="D134" s="206" t="s">
        <v>77</v>
      </c>
      <c r="E134" s="207" t="s">
        <v>111</v>
      </c>
      <c r="F134" s="207" t="s">
        <v>112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P135</f>
        <v>0</v>
      </c>
      <c r="Q134" s="212"/>
      <c r="R134" s="213">
        <f>R135</f>
        <v>0</v>
      </c>
      <c r="S134" s="212"/>
      <c r="T134" s="21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194</v>
      </c>
      <c r="AT134" s="216" t="s">
        <v>77</v>
      </c>
      <c r="AU134" s="216" t="s">
        <v>78</v>
      </c>
      <c r="AY134" s="215" t="s">
        <v>162</v>
      </c>
      <c r="BK134" s="217">
        <f>BK135</f>
        <v>0</v>
      </c>
    </row>
    <row r="135" s="12" customFormat="1" ht="22.8" customHeight="1">
      <c r="A135" s="12"/>
      <c r="B135" s="204"/>
      <c r="C135" s="205"/>
      <c r="D135" s="206" t="s">
        <v>77</v>
      </c>
      <c r="E135" s="218" t="s">
        <v>1962</v>
      </c>
      <c r="F135" s="218" t="s">
        <v>1963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P136</f>
        <v>0</v>
      </c>
      <c r="Q135" s="212"/>
      <c r="R135" s="213">
        <f>R136</f>
        <v>0</v>
      </c>
      <c r="S135" s="212"/>
      <c r="T135" s="214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194</v>
      </c>
      <c r="AT135" s="216" t="s">
        <v>77</v>
      </c>
      <c r="AU135" s="216" t="s">
        <v>34</v>
      </c>
      <c r="AY135" s="215" t="s">
        <v>162</v>
      </c>
      <c r="BK135" s="217">
        <f>BK136</f>
        <v>0</v>
      </c>
    </row>
    <row r="136" s="2" customFormat="1" ht="16.5" customHeight="1">
      <c r="A136" s="39"/>
      <c r="B136" s="40"/>
      <c r="C136" s="220" t="s">
        <v>219</v>
      </c>
      <c r="D136" s="220" t="s">
        <v>164</v>
      </c>
      <c r="E136" s="221" t="s">
        <v>2230</v>
      </c>
      <c r="F136" s="222" t="s">
        <v>2231</v>
      </c>
      <c r="G136" s="223" t="s">
        <v>1184</v>
      </c>
      <c r="H136" s="224">
        <v>1</v>
      </c>
      <c r="I136" s="225"/>
      <c r="J136" s="226">
        <f>ROUND(I136*H136,1)</f>
        <v>0</v>
      </c>
      <c r="K136" s="227"/>
      <c r="L136" s="45"/>
      <c r="M136" s="290" t="s">
        <v>1</v>
      </c>
      <c r="N136" s="291" t="s">
        <v>43</v>
      </c>
      <c r="O136" s="292"/>
      <c r="P136" s="293">
        <f>O136*H136</f>
        <v>0</v>
      </c>
      <c r="Q136" s="293">
        <v>0</v>
      </c>
      <c r="R136" s="293">
        <f>Q136*H136</f>
        <v>0</v>
      </c>
      <c r="S136" s="293">
        <v>0</v>
      </c>
      <c r="T136" s="29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1230</v>
      </c>
      <c r="AT136" s="232" t="s">
        <v>164</v>
      </c>
      <c r="AU136" s="232" t="s">
        <v>87</v>
      </c>
      <c r="AY136" s="18" t="s">
        <v>162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34</v>
      </c>
      <c r="BK136" s="233">
        <f>ROUND(I136*H136,1)</f>
        <v>0</v>
      </c>
      <c r="BL136" s="18" t="s">
        <v>1230</v>
      </c>
      <c r="BM136" s="232" t="s">
        <v>2232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oC5C9y67Wjs14Uo4zm0jKitXrvHNOR0pQRpULDfmEAzxuMZPWCecLhF15Y2v2TtF6IRHPChf0DnTcYQaut8uVw==" hashValue="cvJtUMFqtCjr5NCwZTX8hmiqD/igDg1mtd4UpJ0gupWkpUW1Sf8hXL4pYIwpMsE9v6e7FtlUFa2tdR2MPrOjkA==" algorithmName="SHA-512" password="CC35"/>
  <autoFilter ref="C120:K13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Vladimir Korbel</dc:creator>
  <cp:lastModifiedBy>Vladimir Korbel</cp:lastModifiedBy>
  <dcterms:created xsi:type="dcterms:W3CDTF">2022-03-29T07:53:36Z</dcterms:created>
  <dcterms:modified xsi:type="dcterms:W3CDTF">2022-03-29T07:54:06Z</dcterms:modified>
</cp:coreProperties>
</file>